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Cálculo vacaciones\"/>
    </mc:Choice>
  </mc:AlternateContent>
  <xr:revisionPtr revIDLastSave="0" documentId="8_{8D7EBEBC-DBE2-4954-BC5E-E946046C6A35}" xr6:coauthVersionLast="47" xr6:coauthVersionMax="47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CALCULO" sheetId="21" state="hidden" r:id="rId1"/>
    <sheet name="Cálculo Vacaciones" sheetId="18" r:id="rId2"/>
    <sheet name="Cálculo de fechas" sheetId="22" r:id="rId3"/>
    <sheet name="Otra" sheetId="23" r:id="rId4"/>
  </sheets>
  <definedNames>
    <definedName name="_xlnm.Print_Area" localSheetId="1">'Cálculo Vacaciones'!$C$2:$R$35</definedName>
    <definedName name="asistencial">#REF!</definedName>
    <definedName name="cantidad">#REF!</definedName>
    <definedName name="complementos">#REF!</definedName>
    <definedName name="DEDUCCIONES">#REF!</definedName>
    <definedName name="deducciones2">#REF!</definedName>
    <definedName name="ejemplo">#REF!</definedName>
    <definedName name="EXTRASALARIALES">#REF!</definedName>
    <definedName name="forma">#REF!</definedName>
    <definedName name="forma2">#REF!</definedName>
    <definedName name="IMPORTES">#REF!</definedName>
    <definedName name="info1">#REF!</definedName>
    <definedName name="INFOGRAL">#REF!</definedName>
    <definedName name="IRPF">#REF!</definedName>
    <definedName name="irpf2">#REF!</definedName>
    <definedName name="nosalarial">#REF!</definedName>
    <definedName name="numpaga">#REF!</definedName>
    <definedName name="numpagas">#REF!</definedName>
    <definedName name="paga1">#REF!</definedName>
    <definedName name="paga2">#REF!</definedName>
    <definedName name="paga3">#REF!</definedName>
    <definedName name="paga4">#REF!</definedName>
    <definedName name="PAGAS">#REF!</definedName>
    <definedName name="PAGAS1">#REF!</definedName>
    <definedName name="PAGASEXTRA">#REF!</definedName>
    <definedName name="PARTE1">#REF!</definedName>
    <definedName name="percepcion">#REF!</definedName>
    <definedName name="personal">#REF!</definedName>
    <definedName name="prorrateo2">#REF!</definedName>
    <definedName name="puesto">#REF!</definedName>
    <definedName name="RECOMEND">#REF!</definedName>
    <definedName name="SABERMAS">#REF!</definedName>
    <definedName name="salariales">#REF!</definedName>
    <definedName name="salariales2">#REF!</definedName>
    <definedName name="salario">#REF!</definedName>
    <definedName name="salariobase">#REF!</definedName>
    <definedName name="SALARIOS">#REF!</definedName>
    <definedName name="SINO">#REF!</definedName>
    <definedName name="SISI">#REF!</definedName>
    <definedName name="superi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22" l="1"/>
  <c r="D11" i="22" s="1"/>
  <c r="B11" i="22"/>
  <c r="B16" i="22" s="1"/>
  <c r="D6" i="22"/>
  <c r="D14" i="21"/>
  <c r="E12" i="21"/>
  <c r="F12" i="21" s="1"/>
  <c r="D12" i="21"/>
  <c r="E10" i="21" s="1"/>
  <c r="F20" i="18" s="1"/>
  <c r="D10" i="21"/>
  <c r="C16" i="22" l="1"/>
  <c r="D16" i="22"/>
  <c r="H22" i="18"/>
  <c r="H28" i="18" s="1"/>
</calcChain>
</file>

<file path=xl/sharedStrings.xml><?xml version="1.0" encoding="utf-8"?>
<sst xmlns="http://schemas.openxmlformats.org/spreadsheetml/2006/main" count="68" uniqueCount="48">
  <si>
    <t>SI</t>
  </si>
  <si>
    <t>NO</t>
  </si>
  <si>
    <t>Días efectivos</t>
  </si>
  <si>
    <t>DÍAS de VACACIONES</t>
  </si>
  <si>
    <t>CÁLCULO DE LAS VACACIONES</t>
  </si>
  <si>
    <t>IMPORTE DE DÍAS DEVENGADOS</t>
  </si>
  <si>
    <t xml:space="preserve"> SALARIO MENSUAL</t>
  </si>
  <si>
    <t>VALOR DE LOS DÍAS DEVENGADOS</t>
  </si>
  <si>
    <t>CALCULA LA PARTE PROPORCIONAL DE LAS VACACIONES</t>
  </si>
  <si>
    <t>CÁLCULO DE FECHAS: DÍAS DE VACACIONES</t>
  </si>
  <si>
    <t>Forma 1</t>
  </si>
  <si>
    <t>Restando las fechas</t>
  </si>
  <si>
    <t>Festivos</t>
  </si>
  <si>
    <t>Fecha Inicio</t>
  </si>
  <si>
    <t>Fecha Regreso</t>
  </si>
  <si>
    <t>Días Vacaciones</t>
  </si>
  <si>
    <t>Forma 2</t>
  </si>
  <si>
    <t>Sin Contar Fines de Semana</t>
  </si>
  <si>
    <t>Forma 3</t>
  </si>
  <si>
    <t>Sin Contar Fines de Semana ni Festivos</t>
  </si>
  <si>
    <t>Fecha Salida</t>
  </si>
  <si>
    <t>Empleados</t>
  </si>
  <si>
    <t>Fecha Ingreso</t>
  </si>
  <si>
    <t>Días acumulados</t>
  </si>
  <si>
    <t>Años</t>
  </si>
  <si>
    <t>Vacaciones Acumuladas</t>
  </si>
  <si>
    <t>Días</t>
  </si>
  <si>
    <t>Miguel Vela Iberico</t>
  </si>
  <si>
    <t>Juan Carlos Sanchez Paredes</t>
  </si>
  <si>
    <t>Martha Gongora Toledo</t>
  </si>
  <si>
    <t>Lizeth Lozano Rojas</t>
  </si>
  <si>
    <t>Pedro Larrea Peres</t>
  </si>
  <si>
    <t>María Palomino Garcia</t>
  </si>
  <si>
    <t>Ivan Santilla Vega</t>
  </si>
  <si>
    <t>Leodan Puelles Vasquez</t>
  </si>
  <si>
    <t>Martín Vela Lozano</t>
  </si>
  <si>
    <t>Julio Altamirano Peres</t>
  </si>
  <si>
    <t>Carlos Montalvan Velis</t>
  </si>
  <si>
    <t>Marco Garcia Paredes</t>
  </si>
  <si>
    <t>Ibeth Rojas Vega</t>
  </si>
  <si>
    <t>Pamela Adanis Larrea</t>
  </si>
  <si>
    <t>Días por año trabajado</t>
  </si>
  <si>
    <t>Fecha final del cálculo</t>
  </si>
  <si>
    <t>Fecha inicio del cálculo</t>
  </si>
  <si>
    <t>Fecha de alta</t>
  </si>
  <si>
    <t>Pendientes</t>
  </si>
  <si>
    <t>Vacaciones Presentes</t>
  </si>
  <si>
    <t>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</si>
</sst>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\ &quot;€&quot;"/>
    <numFmt numFmtId="165" formatCode="#,##0_ ;[Red]\-#,##0\ "/>
  </numFmts>
  <fonts count="18" x14ac:knownFonts="1">
    <font>
      <sz val="10"/>
      <name val="Arial"/>
    </font>
    <font>
      <sz val="8"/>
      <name val="Arial"/>
    </font>
    <font>
      <sz val="10"/>
      <name val="Lato"/>
      <family val="2"/>
    </font>
    <font>
      <sz val="11"/>
      <name val="Lato"/>
      <family val="2"/>
    </font>
    <font>
      <sz val="10"/>
      <color theme="0"/>
      <name val="Open Sans"/>
      <family val="2"/>
    </font>
    <font>
      <sz val="11"/>
      <color theme="0"/>
      <name val="Open Sans"/>
      <family val="2"/>
    </font>
    <font>
      <b/>
      <sz val="11"/>
      <color theme="0"/>
      <name val="Open Sans"/>
      <family val="2"/>
    </font>
    <font>
      <b/>
      <sz val="14"/>
      <color theme="0"/>
      <name val="Open Sans"/>
      <family val="2"/>
    </font>
    <font>
      <sz val="12"/>
      <color theme="0"/>
      <name val="Open Sans"/>
      <family val="2"/>
    </font>
    <font>
      <b/>
      <sz val="12"/>
      <color theme="0"/>
      <name val="Open Sans"/>
      <family val="2"/>
    </font>
    <font>
      <b/>
      <sz val="14"/>
      <color theme="1" tint="0.34998626667073579"/>
      <name val="Open Sans"/>
      <family val="2"/>
    </font>
    <font>
      <b/>
      <sz val="10"/>
      <color theme="0"/>
      <name val="Open Sans"/>
      <family val="2"/>
    </font>
    <font>
      <b/>
      <sz val="12"/>
      <color theme="1" tint="0.34998626667073579"/>
      <name val="Open Sans"/>
      <family val="2"/>
    </font>
    <font>
      <b/>
      <sz val="16"/>
      <color theme="0"/>
      <name val="Open Sans"/>
      <family val="2"/>
    </font>
    <font>
      <sz val="10"/>
      <color theme="1" tint="0.34998626667073579"/>
      <name val="Open Sans"/>
      <family val="2"/>
    </font>
    <font>
      <b/>
      <sz val="12"/>
      <color theme="9" tint="-0.249977111117893"/>
      <name val="Open Sans"/>
      <family val="2"/>
    </font>
    <font>
      <b/>
      <sz val="18"/>
      <color theme="9" tint="-0.499984740745262"/>
      <name val="Open Sans"/>
      <family val="2"/>
    </font>
    <font>
      <b/>
      <sz val="12"/>
      <color theme="9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8F1E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hair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2" fontId="2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/>
    <xf numFmtId="14" fontId="12" fillId="4" borderId="12" xfId="0" applyNumberFormat="1" applyFont="1" applyFill="1" applyBorder="1" applyAlignment="1">
      <alignment horizontal="center" vertical="center"/>
    </xf>
    <xf numFmtId="14" fontId="12" fillId="4" borderId="13" xfId="0" applyNumberFormat="1" applyFont="1" applyFill="1" applyBorder="1" applyAlignment="1">
      <alignment horizontal="center" vertical="center"/>
    </xf>
    <xf numFmtId="1" fontId="12" fillId="4" borderId="14" xfId="0" applyNumberFormat="1" applyFont="1" applyFill="1" applyBorder="1" applyAlignment="1">
      <alignment horizontal="center" vertical="center"/>
    </xf>
    <xf numFmtId="14" fontId="12" fillId="4" borderId="11" xfId="0" applyNumberFormat="1" applyFont="1" applyFill="1" applyBorder="1" applyAlignment="1">
      <alignment horizontal="center" vertical="center"/>
    </xf>
    <xf numFmtId="14" fontId="12" fillId="4" borderId="15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 applyProtection="1">
      <alignment horizontal="center" vertical="center"/>
    </xf>
    <xf numFmtId="8" fontId="10" fillId="4" borderId="0" xfId="0" applyNumberFormat="1" applyFont="1" applyFill="1" applyBorder="1" applyAlignment="1" applyProtection="1">
      <alignment horizontal="center" vertical="center" shrinkToFit="1"/>
      <protection locked="0"/>
    </xf>
    <xf numFmtId="14" fontId="10" fillId="4" borderId="0" xfId="0" applyNumberFormat="1" applyFont="1" applyFill="1" applyBorder="1" applyAlignment="1" applyProtection="1">
      <alignment horizontal="center" vertical="center" shrinkToFit="1"/>
      <protection locked="0"/>
    </xf>
    <xf numFmtId="165" fontId="10" fillId="4" borderId="0" xfId="0" applyNumberFormat="1" applyFont="1" applyFill="1" applyBorder="1" applyAlignment="1" applyProtection="1">
      <alignment horizontal="center" vertical="center" shrinkToFit="1"/>
      <protection locked="0"/>
    </xf>
    <xf numFmtId="3" fontId="10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 applyProtection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4" fontId="4" fillId="6" borderId="0" xfId="0" applyNumberFormat="1" applyFont="1" applyFill="1" applyAlignment="1">
      <alignment horizontal="center" vertical="center"/>
    </xf>
    <xf numFmtId="1" fontId="4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6" fillId="8" borderId="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left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14" fontId="14" fillId="2" borderId="16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 vertical="center"/>
    </xf>
    <xf numFmtId="2" fontId="14" fillId="2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  <color theme="9" tint="-0.499984740745262"/>
      </font>
      <fill>
        <patternFill>
          <bgColor theme="0" tint="-4.9989318521683403E-2"/>
        </patternFill>
      </fill>
    </dxf>
    <dxf>
      <font>
        <b/>
        <i val="0"/>
        <color rgb="FF38A894"/>
      </font>
      <fill>
        <patternFill>
          <bgColor theme="0" tint="-4.9989318521683403E-2"/>
        </patternFill>
      </fill>
    </dxf>
  </dxfs>
  <tableStyles count="0" defaultTableStyle="TableStyleMedium9" defaultPivotStyle="PivotStyleLight16"/>
  <colors>
    <mruColors>
      <color rgb="FFF8F1E9"/>
      <color rgb="FF38A894"/>
      <color rgb="FF5384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13" Type="http://schemas.openxmlformats.org/officeDocument/2006/relationships/hyperlink" Target="https://www.linkedin.com/company/emprendepyme/" TargetMode="External"/><Relationship Id="rId18" Type="http://schemas.openxmlformats.org/officeDocument/2006/relationships/image" Target="../media/image9.png"/><Relationship Id="rId3" Type="http://schemas.openxmlformats.org/officeDocument/2006/relationships/hyperlink" Target="https://shop.emprendepyme.net/categoria-producto/cursos?utm_source=emprendepyme.net&amp;utm_medium=recurso_gratuito&amp;utm_campaign=offline&amp;utm_term=calculo_vacaciones" TargetMode="External"/><Relationship Id="rId21" Type="http://schemas.openxmlformats.org/officeDocument/2006/relationships/hyperlink" Target="https://shop.emprendepyme.net/producto/plantilla-para-el-control-del-horario-laboral-y-gestion-de-vacaciones-y-ausencias?utm_source=emprendepyme.net&amp;utm_medium=recurso_gratuito&amp;utm_campaign=offline&amp;utm_term=calculo_vacaciones" TargetMode="External"/><Relationship Id="rId7" Type="http://schemas.openxmlformats.org/officeDocument/2006/relationships/hyperlink" Target="https://shop.emprendepyme.net/categoria-producto/plantillas-empresa?utm_source=emprendepyme.net&amp;utm_medium=recurso_gratuito&amp;utm_campaign=offline&amp;utm_term=calculo_vacaciones" TargetMode="External"/><Relationship Id="rId12" Type="http://schemas.openxmlformats.org/officeDocument/2006/relationships/image" Target="../media/image6.png"/><Relationship Id="rId17" Type="http://schemas.openxmlformats.org/officeDocument/2006/relationships/hyperlink" Target="https://www.pinterest.es/emprendepyme/_saved/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jpeg"/><Relationship Id="rId1" Type="http://schemas.openxmlformats.org/officeDocument/2006/relationships/hyperlink" Target="https://shop.emprendepyme.net/?utm_source=emprendepyme.net&amp;utm_medium=recurso_gratuito&amp;utm_campaign=offline&amp;utm_term=calculo_vacaciones" TargetMode="External"/><Relationship Id="rId6" Type="http://schemas.openxmlformats.org/officeDocument/2006/relationships/image" Target="../media/image3.jpg"/><Relationship Id="rId11" Type="http://schemas.openxmlformats.org/officeDocument/2006/relationships/hyperlink" Target="https://www.youtube.com/channel/UCmUiRFV3AoqCFc-2ONNRibg/videos" TargetMode="External"/><Relationship Id="rId5" Type="http://schemas.openxmlformats.org/officeDocument/2006/relationships/hyperlink" Target="https://shop.emprendepyme.net/categoria-producto/presentaciones?utm_source=emprendepyme.net&amp;utm_medium=recurso_gratuito&amp;utm_campaign=offline&amp;utm_term=calculo_vacaciones" TargetMode="External"/><Relationship Id="rId15" Type="http://schemas.openxmlformats.org/officeDocument/2006/relationships/hyperlink" Target="https://www.facebook.com/emprendepymenet" TargetMode="External"/><Relationship Id="rId10" Type="http://schemas.openxmlformats.org/officeDocument/2006/relationships/image" Target="../media/image5.jpg"/><Relationship Id="rId19" Type="http://schemas.openxmlformats.org/officeDocument/2006/relationships/hyperlink" Target="https://shop.emprendepyme.net/producto/plantilla-para-el-control-de-ausencias-y-vacaciones?utm_source=emprendepyme.net&amp;utm_medium=recurso_gratuito&amp;utm_campaign=offline&amp;utm_term=calculo_vacaciones" TargetMode="External"/><Relationship Id="rId4" Type="http://schemas.openxmlformats.org/officeDocument/2006/relationships/image" Target="../media/image2.jpg"/><Relationship Id="rId9" Type="http://schemas.openxmlformats.org/officeDocument/2006/relationships/hyperlink" Target="https://www.emprendepyme.net/recursos?utm_source=emprendepyme.net&amp;utm_medium=recurso_gratuito&amp;utm_campaign=offline&amp;utm_term=calculo_vacaciones" TargetMode="External"/><Relationship Id="rId14" Type="http://schemas.openxmlformats.org/officeDocument/2006/relationships/image" Target="../media/image7.png"/><Relationship Id="rId22" Type="http://schemas.openxmlformats.org/officeDocument/2006/relationships/image" Target="../media/image1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shop.emprendepyme.net/?utm_source=emprendepyme.net&amp;utm_medium=recurso_gratuito&amp;utm_campaign=offline&amp;utm_term=calculo_vacaciones" TargetMode="External"/><Relationship Id="rId6" Type="http://schemas.openxmlformats.org/officeDocument/2006/relationships/image" Target="../media/image7.png"/><Relationship Id="rId5" Type="http://schemas.openxmlformats.org/officeDocument/2006/relationships/hyperlink" Target="https://www.linkedin.com/company/emprendepyme/" TargetMode="External"/><Relationship Id="rId10" Type="http://schemas.openxmlformats.org/officeDocument/2006/relationships/image" Target="../media/image9.png"/><Relationship Id="rId4" Type="http://schemas.openxmlformats.org/officeDocument/2006/relationships/image" Target="../media/image6.png"/><Relationship Id="rId9" Type="http://schemas.openxmlformats.org/officeDocument/2006/relationships/hyperlink" Target="https://www.pinterest.es/emprendepyme/_saved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238</xdr:col>
      <xdr:colOff>666750</xdr:colOff>
      <xdr:row>396</xdr:row>
      <xdr:rowOff>95250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F908BB8-0DB5-9A10-56F6-5426FE592CB1}"/>
            </a:ext>
          </a:extLst>
        </xdr:cNvPr>
        <xdr:cNvSpPr/>
      </xdr:nvSpPr>
      <xdr:spPr bwMode="auto">
        <a:xfrm>
          <a:off x="0" y="0"/>
          <a:ext cx="182022750" cy="755332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lang="es-ES" sz="1100">
            <a:ln>
              <a:noFill/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171450</xdr:rowOff>
    </xdr:from>
    <xdr:to>
      <xdr:col>3</xdr:col>
      <xdr:colOff>59550</xdr:colOff>
      <xdr:row>3</xdr:row>
      <xdr:rowOff>118194</xdr:rowOff>
    </xdr:to>
    <xdr:pic>
      <xdr:nvPicPr>
        <xdr:cNvPr id="18" name="Imagen 17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FABE4784-52EE-40B5-ADAC-CE3DEBD7A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71450"/>
          <a:ext cx="3269475" cy="1099269"/>
        </a:xfrm>
        <a:prstGeom prst="rect">
          <a:avLst/>
        </a:prstGeom>
      </xdr:spPr>
    </xdr:pic>
    <xdr:clientData/>
  </xdr:twoCellAnchor>
  <xdr:twoCellAnchor>
    <xdr:from>
      <xdr:col>2</xdr:col>
      <xdr:colOff>183375</xdr:colOff>
      <xdr:row>3</xdr:row>
      <xdr:rowOff>28828</xdr:rowOff>
    </xdr:from>
    <xdr:to>
      <xdr:col>3</xdr:col>
      <xdr:colOff>126226</xdr:colOff>
      <xdr:row>3</xdr:row>
      <xdr:rowOff>476503</xdr:rowOff>
    </xdr:to>
    <xdr:sp macro="" textlink="">
      <xdr:nvSpPr>
        <xdr:cNvPr id="19" name="Rectángulo: esquinas redondeadas 18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7B7FC98A-EC44-4649-82B1-C77E9BFF01E0}"/>
            </a:ext>
          </a:extLst>
        </xdr:cNvPr>
        <xdr:cNvSpPr/>
      </xdr:nvSpPr>
      <xdr:spPr>
        <a:xfrm>
          <a:off x="431025" y="1181353"/>
          <a:ext cx="2905126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</xdr:col>
      <xdr:colOff>228600</xdr:colOff>
      <xdr:row>17</xdr:row>
      <xdr:rowOff>357975</xdr:rowOff>
    </xdr:from>
    <xdr:to>
      <xdr:col>3</xdr:col>
      <xdr:colOff>521625</xdr:colOff>
      <xdr:row>27</xdr:row>
      <xdr:rowOff>158025</xdr:rowOff>
    </xdr:to>
    <xdr:pic>
      <xdr:nvPicPr>
        <xdr:cNvPr id="20" name="Imagen 19">
          <a:hlinkClick xmlns:r="http://schemas.openxmlformats.org/officeDocument/2006/relationships" r:id="rId3" tooltip="Visita los cursos online para mejorar tus habilidades profesioanles"/>
          <a:extLst>
            <a:ext uri="{FF2B5EF4-FFF2-40B4-BE49-F238E27FC236}">
              <a16:creationId xmlns:a16="http://schemas.microsoft.com/office/drawing/2014/main" id="{B955BD5F-8C0E-43CC-8661-473A74F77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9870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228600</xdr:colOff>
      <xdr:row>27</xdr:row>
      <xdr:rowOff>249225</xdr:rowOff>
    </xdr:from>
    <xdr:to>
      <xdr:col>3</xdr:col>
      <xdr:colOff>521625</xdr:colOff>
      <xdr:row>38</xdr:row>
      <xdr:rowOff>30225</xdr:rowOff>
    </xdr:to>
    <xdr:pic>
      <xdr:nvPicPr>
        <xdr:cNvPr id="21" name="Imagen 20">
          <a:hlinkClick xmlns:r="http://schemas.openxmlformats.org/officeDocument/2006/relationships" r:id="rId5" tooltip="Realiza las mejores exposiciones con nuestras plantillas PowerPoint"/>
          <a:extLst>
            <a:ext uri="{FF2B5EF4-FFF2-40B4-BE49-F238E27FC236}">
              <a16:creationId xmlns:a16="http://schemas.microsoft.com/office/drawing/2014/main" id="{5B3D65D4-9949-497B-9C87-468321B5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2214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228600</xdr:colOff>
      <xdr:row>7</xdr:row>
      <xdr:rowOff>66675</xdr:rowOff>
    </xdr:from>
    <xdr:to>
      <xdr:col>3</xdr:col>
      <xdr:colOff>521625</xdr:colOff>
      <xdr:row>17</xdr:row>
      <xdr:rowOff>266775</xdr:rowOff>
    </xdr:to>
    <xdr:pic>
      <xdr:nvPicPr>
        <xdr:cNvPr id="22" name="Imagen 21">
          <a:hlinkClick xmlns:r="http://schemas.openxmlformats.org/officeDocument/2006/relationships" r:id="rId7" tooltip="Ver Plantillas de Excel Premium"/>
          <a:extLst>
            <a:ext uri="{FF2B5EF4-FFF2-40B4-BE49-F238E27FC236}">
              <a16:creationId xmlns:a16="http://schemas.microsoft.com/office/drawing/2014/main" id="{E05F1B07-8CB1-4C07-88F7-7CE767429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7526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228600</xdr:colOff>
      <xdr:row>38</xdr:row>
      <xdr:rowOff>121426</xdr:rowOff>
    </xdr:from>
    <xdr:to>
      <xdr:col>3</xdr:col>
      <xdr:colOff>521625</xdr:colOff>
      <xdr:row>49</xdr:row>
      <xdr:rowOff>169126</xdr:rowOff>
    </xdr:to>
    <xdr:pic>
      <xdr:nvPicPr>
        <xdr:cNvPr id="23" name="Imagen 22">
          <a:hlinkClick xmlns:r="http://schemas.openxmlformats.org/officeDocument/2006/relationships" r:id="rId9" tooltip="Descarga gratis todos nuestros recursos para pymes"/>
          <a:extLst>
            <a:ext uri="{FF2B5EF4-FFF2-40B4-BE49-F238E27FC236}">
              <a16:creationId xmlns:a16="http://schemas.microsoft.com/office/drawing/2014/main" id="{685FA32E-4407-4151-9D9D-F6C33529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845580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398475</xdr:colOff>
      <xdr:row>1</xdr:row>
      <xdr:rowOff>85725</xdr:rowOff>
    </xdr:from>
    <xdr:to>
      <xdr:col>6</xdr:col>
      <xdr:colOff>55575</xdr:colOff>
      <xdr:row>1</xdr:row>
      <xdr:rowOff>581025</xdr:rowOff>
    </xdr:to>
    <xdr:pic>
      <xdr:nvPicPr>
        <xdr:cNvPr id="24" name="Imagen 23">
          <a:hlinkClick xmlns:r="http://schemas.openxmlformats.org/officeDocument/2006/relationships" r:id="rId11" tooltip="Visita nuestro canal de Youtube"/>
          <a:extLst>
            <a:ext uri="{FF2B5EF4-FFF2-40B4-BE49-F238E27FC236}">
              <a16:creationId xmlns:a16="http://schemas.microsoft.com/office/drawing/2014/main" id="{42498266-AD56-4BCE-8A47-54F673D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3050" y="3810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6</xdr:col>
      <xdr:colOff>164325</xdr:colOff>
      <xdr:row>1</xdr:row>
      <xdr:rowOff>85725</xdr:rowOff>
    </xdr:from>
    <xdr:to>
      <xdr:col>6</xdr:col>
      <xdr:colOff>659625</xdr:colOff>
      <xdr:row>1</xdr:row>
      <xdr:rowOff>581025</xdr:rowOff>
    </xdr:to>
    <xdr:pic>
      <xdr:nvPicPr>
        <xdr:cNvPr id="25" name="Imagen 24">
          <a:hlinkClick xmlns:r="http://schemas.openxmlformats.org/officeDocument/2006/relationships" r:id="rId13" tooltip="Visita nuestro Linkedin"/>
          <a:extLst>
            <a:ext uri="{FF2B5EF4-FFF2-40B4-BE49-F238E27FC236}">
              <a16:creationId xmlns:a16="http://schemas.microsoft.com/office/drawing/2014/main" id="{9811F46F-E011-4027-B736-D7D95587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7100" y="3810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1</xdr:row>
      <xdr:rowOff>85725</xdr:rowOff>
    </xdr:from>
    <xdr:to>
      <xdr:col>4</xdr:col>
      <xdr:colOff>1724025</xdr:colOff>
      <xdr:row>1</xdr:row>
      <xdr:rowOff>581025</xdr:rowOff>
    </xdr:to>
    <xdr:pic>
      <xdr:nvPicPr>
        <xdr:cNvPr id="26" name="Imagen 25">
          <a:hlinkClick xmlns:r="http://schemas.openxmlformats.org/officeDocument/2006/relationships" r:id="rId15" tooltip="Visita nuestro Facebook"/>
          <a:extLst>
            <a:ext uri="{FF2B5EF4-FFF2-40B4-BE49-F238E27FC236}">
              <a16:creationId xmlns:a16="http://schemas.microsoft.com/office/drawing/2014/main" id="{582445BA-4B1A-45F1-A3B1-FFECAF17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3810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4</xdr:col>
      <xdr:colOff>1832775</xdr:colOff>
      <xdr:row>1</xdr:row>
      <xdr:rowOff>85725</xdr:rowOff>
    </xdr:from>
    <xdr:to>
      <xdr:col>5</xdr:col>
      <xdr:colOff>289725</xdr:colOff>
      <xdr:row>1</xdr:row>
      <xdr:rowOff>581025</xdr:rowOff>
    </xdr:to>
    <xdr:pic>
      <xdr:nvPicPr>
        <xdr:cNvPr id="27" name="Imagen 26">
          <a:hlinkClick xmlns:r="http://schemas.openxmlformats.org/officeDocument/2006/relationships" r:id="rId17" tooltip="Visita nuestro Pinterest"/>
          <a:extLst>
            <a:ext uri="{FF2B5EF4-FFF2-40B4-BE49-F238E27FC236}">
              <a16:creationId xmlns:a16="http://schemas.microsoft.com/office/drawing/2014/main" id="{C8AFDF4A-69CF-4AC8-B6E5-F032FF12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9000" y="3810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13</xdr:col>
      <xdr:colOff>579636</xdr:colOff>
      <xdr:row>2</xdr:row>
      <xdr:rowOff>57150</xdr:rowOff>
    </xdr:from>
    <xdr:to>
      <xdr:col>19</xdr:col>
      <xdr:colOff>476251</xdr:colOff>
      <xdr:row>23</xdr:row>
      <xdr:rowOff>171450</xdr:rowOff>
    </xdr:to>
    <xdr:pic>
      <xdr:nvPicPr>
        <xdr:cNvPr id="4" name="Imagen 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344EB3C4-15DC-122B-D0D0-5DBFD6BE6E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" b="11729"/>
        <a:stretch/>
      </xdr:blipFill>
      <xdr:spPr>
        <a:xfrm>
          <a:off x="12857361" y="1114425"/>
          <a:ext cx="3563740" cy="4229100"/>
        </a:xfrm>
        <a:prstGeom prst="rect">
          <a:avLst/>
        </a:prstGeom>
      </xdr:spPr>
    </xdr:pic>
    <xdr:clientData/>
  </xdr:twoCellAnchor>
  <xdr:twoCellAnchor editAs="oneCell">
    <xdr:from>
      <xdr:col>8</xdr:col>
      <xdr:colOff>217686</xdr:colOff>
      <xdr:row>2</xdr:row>
      <xdr:rowOff>66675</xdr:rowOff>
    </xdr:from>
    <xdr:to>
      <xdr:col>13</xdr:col>
      <xdr:colOff>390526</xdr:colOff>
      <xdr:row>23</xdr:row>
      <xdr:rowOff>171450</xdr:rowOff>
    </xdr:to>
    <xdr:pic>
      <xdr:nvPicPr>
        <xdr:cNvPr id="28" name="Imagen 27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5EBDF681-39A6-9FA0-E90E-24DF95D6A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0" b="11928"/>
        <a:stretch/>
      </xdr:blipFill>
      <xdr:spPr>
        <a:xfrm>
          <a:off x="9123561" y="1123950"/>
          <a:ext cx="3544690" cy="4219575"/>
        </a:xfrm>
        <a:prstGeom prst="rect">
          <a:avLst/>
        </a:prstGeom>
      </xdr:spPr>
    </xdr:pic>
    <xdr:clientData/>
  </xdr:twoCellAnchor>
  <xdr:twoCellAnchor>
    <xdr:from>
      <xdr:col>13</xdr:col>
      <xdr:colOff>742256</xdr:colOff>
      <xdr:row>24</xdr:row>
      <xdr:rowOff>38100</xdr:rowOff>
    </xdr:from>
    <xdr:to>
      <xdr:col>19</xdr:col>
      <xdr:colOff>313631</xdr:colOff>
      <xdr:row>26</xdr:row>
      <xdr:rowOff>19050</xdr:rowOff>
    </xdr:to>
    <xdr:sp macro="" textlink="">
      <xdr:nvSpPr>
        <xdr:cNvPr id="29" name="Rectángulo: esquinas redondeadas 28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B3E4792F-29F1-4A62-8AA3-D0313D04A423}"/>
            </a:ext>
          </a:extLst>
        </xdr:cNvPr>
        <xdr:cNvSpPr/>
      </xdr:nvSpPr>
      <xdr:spPr>
        <a:xfrm>
          <a:off x="13019981" y="543877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  <xdr:twoCellAnchor>
    <xdr:from>
      <xdr:col>8</xdr:col>
      <xdr:colOff>370781</xdr:colOff>
      <xdr:row>24</xdr:row>
      <xdr:rowOff>38100</xdr:rowOff>
    </xdr:from>
    <xdr:to>
      <xdr:col>13</xdr:col>
      <xdr:colOff>237431</xdr:colOff>
      <xdr:row>26</xdr:row>
      <xdr:rowOff>19050</xdr:rowOff>
    </xdr:to>
    <xdr:sp macro="" textlink="">
      <xdr:nvSpPr>
        <xdr:cNvPr id="30" name="Rectángulo: esquinas redondeadas 29">
          <a:hlinkClick xmlns:r="http://schemas.openxmlformats.org/officeDocument/2006/relationships" r:id="rId21" tooltip="ver plantilla premium"/>
          <a:extLst>
            <a:ext uri="{FF2B5EF4-FFF2-40B4-BE49-F238E27FC236}">
              <a16:creationId xmlns:a16="http://schemas.microsoft.com/office/drawing/2014/main" id="{BEEE3723-A36F-4EEE-B042-99CB42CE9732}"/>
            </a:ext>
          </a:extLst>
        </xdr:cNvPr>
        <xdr:cNvSpPr/>
      </xdr:nvSpPr>
      <xdr:spPr>
        <a:xfrm>
          <a:off x="9276656" y="5438775"/>
          <a:ext cx="3238500" cy="45720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7</xdr:row>
      <xdr:rowOff>57150</xdr:rowOff>
    </xdr:from>
    <xdr:to>
      <xdr:col>6</xdr:col>
      <xdr:colOff>202425</xdr:colOff>
      <xdr:row>10</xdr:row>
      <xdr:rowOff>280119</xdr:rowOff>
    </xdr:to>
    <xdr:pic>
      <xdr:nvPicPr>
        <xdr:cNvPr id="14" name="Imagen 13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5BCB4086-C03E-4A10-885E-6EE4F3FE7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133600"/>
          <a:ext cx="3269475" cy="1099269"/>
        </a:xfrm>
        <a:prstGeom prst="rect">
          <a:avLst/>
        </a:prstGeom>
      </xdr:spPr>
    </xdr:pic>
    <xdr:clientData/>
  </xdr:twoCellAnchor>
  <xdr:twoCellAnchor>
    <xdr:from>
      <xdr:col>5</xdr:col>
      <xdr:colOff>126225</xdr:colOff>
      <xdr:row>10</xdr:row>
      <xdr:rowOff>190753</xdr:rowOff>
    </xdr:from>
    <xdr:to>
      <xdr:col>6</xdr:col>
      <xdr:colOff>21451</xdr:colOff>
      <xdr:row>12</xdr:row>
      <xdr:rowOff>133603</xdr:rowOff>
    </xdr:to>
    <xdr:sp macro="" textlink="">
      <xdr:nvSpPr>
        <xdr:cNvPr id="15" name="Rectángulo: esquinas redondeadas 14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4C111F3C-F1AD-4E8D-8DC2-26FFCB776092}"/>
            </a:ext>
          </a:extLst>
        </xdr:cNvPr>
        <xdr:cNvSpPr/>
      </xdr:nvSpPr>
      <xdr:spPr>
        <a:xfrm>
          <a:off x="6146025" y="3143503"/>
          <a:ext cx="2905126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6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6">
                  <a:lumMod val="40000"/>
                  <a:lumOff val="6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6">
                <a:lumMod val="40000"/>
                <a:lumOff val="6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5</xdr:col>
      <xdr:colOff>1717725</xdr:colOff>
      <xdr:row>12</xdr:row>
      <xdr:rowOff>350063</xdr:rowOff>
    </xdr:from>
    <xdr:to>
      <xdr:col>5</xdr:col>
      <xdr:colOff>2213025</xdr:colOff>
      <xdr:row>14</xdr:row>
      <xdr:rowOff>359588</xdr:rowOff>
    </xdr:to>
    <xdr:pic>
      <xdr:nvPicPr>
        <xdr:cNvPr id="16" name="Imagen 15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1D6B8F52-24CA-4D03-93D2-D2B6F8FBF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7525" y="38076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2321775</xdr:colOff>
      <xdr:row>12</xdr:row>
      <xdr:rowOff>350063</xdr:rowOff>
    </xdr:from>
    <xdr:to>
      <xdr:col>5</xdr:col>
      <xdr:colOff>2817075</xdr:colOff>
      <xdr:row>14</xdr:row>
      <xdr:rowOff>359588</xdr:rowOff>
    </xdr:to>
    <xdr:pic>
      <xdr:nvPicPr>
        <xdr:cNvPr id="17" name="Imagen 16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313D9F11-35ED-4285-9360-7BAD03A4B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575" y="38076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509625</xdr:colOff>
      <xdr:row>12</xdr:row>
      <xdr:rowOff>350063</xdr:rowOff>
    </xdr:from>
    <xdr:to>
      <xdr:col>5</xdr:col>
      <xdr:colOff>1004925</xdr:colOff>
      <xdr:row>14</xdr:row>
      <xdr:rowOff>359588</xdr:rowOff>
    </xdr:to>
    <xdr:pic>
      <xdr:nvPicPr>
        <xdr:cNvPr id="18" name="Imagen 17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90F1D1FE-739F-43FF-9601-781EB5C4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9425" y="38076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1113675</xdr:colOff>
      <xdr:row>12</xdr:row>
      <xdr:rowOff>350063</xdr:rowOff>
    </xdr:from>
    <xdr:to>
      <xdr:col>5</xdr:col>
      <xdr:colOff>1608975</xdr:colOff>
      <xdr:row>14</xdr:row>
      <xdr:rowOff>359588</xdr:rowOff>
    </xdr:to>
    <xdr:pic>
      <xdr:nvPicPr>
        <xdr:cNvPr id="19" name="Imagen 18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6EAEE9DD-AA30-40E1-A8C2-A5D22C96F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3475" y="3807638"/>
          <a:ext cx="49530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</sheetPr>
  <dimension ref="B5:M26"/>
  <sheetViews>
    <sheetView showGridLines="0" zoomScale="98" zoomScaleNormal="98" workbookViewId="0">
      <selection activeCell="I67" sqref="I67"/>
    </sheetView>
  </sheetViews>
  <sheetFormatPr baseColWidth="10" defaultRowHeight="12.75" x14ac:dyDescent="0.2"/>
  <cols>
    <col min="1" max="16384" width="11.42578125" style="2"/>
  </cols>
  <sheetData>
    <row r="5" spans="2:13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2:13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2:13" ht="14.25" x14ac:dyDescent="0.2">
      <c r="B9" s="1"/>
      <c r="C9" s="1"/>
      <c r="D9" s="3"/>
      <c r="E9" s="3"/>
      <c r="F9" s="3"/>
      <c r="G9" s="1"/>
      <c r="H9" s="1"/>
      <c r="I9" s="1"/>
      <c r="J9" s="1"/>
      <c r="K9" s="1"/>
      <c r="L9" s="1"/>
      <c r="M9" s="1"/>
    </row>
    <row r="10" spans="2:13" ht="14.25" x14ac:dyDescent="0.2">
      <c r="B10" s="1"/>
      <c r="C10" s="1"/>
      <c r="D10" s="4">
        <f>DATEDIF('Cálculo Vacaciones'!$F$12,'Cálculo Vacaciones'!$F$16+1,"d")</f>
        <v>1918</v>
      </c>
      <c r="E10" s="5">
        <f>IF('Cálculo Vacaciones'!F12&lt;'Cálculo Vacaciones'!F14,D12,D10)</f>
        <v>212</v>
      </c>
      <c r="F10" s="5"/>
      <c r="G10" s="1"/>
      <c r="H10" s="1"/>
      <c r="I10" s="1"/>
      <c r="J10" s="1"/>
      <c r="K10" s="1"/>
      <c r="L10" s="1"/>
      <c r="M10" s="1"/>
    </row>
    <row r="11" spans="2:13" ht="14.25" x14ac:dyDescent="0.2">
      <c r="B11" s="1"/>
      <c r="C11" s="1"/>
      <c r="D11" s="5"/>
      <c r="E11" s="5"/>
      <c r="F11" s="5"/>
      <c r="G11" s="1"/>
      <c r="H11" s="1"/>
      <c r="I11" s="1"/>
      <c r="J11" s="1"/>
      <c r="K11" s="1"/>
      <c r="L11" s="1"/>
      <c r="M11" s="1"/>
    </row>
    <row r="12" spans="2:13" ht="14.25" x14ac:dyDescent="0.2">
      <c r="B12" s="1"/>
      <c r="C12" s="1"/>
      <c r="D12" s="4">
        <f>DATEDIF('Cálculo Vacaciones'!$F$14,'Cálculo Vacaciones'!$F$16+1,"d")</f>
        <v>212</v>
      </c>
      <c r="E12" s="5">
        <f>IF('Cálculo Vacaciones'!F18=0,0,'Cálculo Vacaciones'!F18/12)</f>
        <v>2.5</v>
      </c>
      <c r="F12" s="5">
        <f>IF('Cálculo Vacaciones'!F18=0,0,E12/30)</f>
        <v>8.3333333333333329E-2</v>
      </c>
      <c r="G12" s="1"/>
      <c r="H12" s="1"/>
      <c r="I12" s="1"/>
      <c r="J12" s="1"/>
      <c r="K12" s="1"/>
      <c r="L12" s="1"/>
      <c r="M12" s="1"/>
    </row>
    <row r="13" spans="2:13" ht="14.25" x14ac:dyDescent="0.2">
      <c r="B13" s="1"/>
      <c r="C13" s="1"/>
      <c r="D13" s="3"/>
      <c r="E13" s="3"/>
      <c r="F13" s="3"/>
      <c r="G13" s="1"/>
      <c r="H13" s="1"/>
      <c r="I13" s="1"/>
      <c r="J13" s="1"/>
      <c r="K13" s="1"/>
      <c r="L13" s="1"/>
      <c r="M13" s="1"/>
    </row>
    <row r="14" spans="2:13" ht="14.25" x14ac:dyDescent="0.2">
      <c r="B14" s="1"/>
      <c r="C14" s="1"/>
      <c r="D14" s="3">
        <f>IF('Cálculo Vacaciones'!F26=0,0,'Cálculo Vacaciones'!F26/30)</f>
        <v>33.333333333333336</v>
      </c>
      <c r="E14" s="3"/>
      <c r="F14" s="3"/>
      <c r="G14" s="1"/>
      <c r="H14" s="1"/>
      <c r="I14" s="1"/>
      <c r="J14" s="1"/>
      <c r="K14" s="1"/>
      <c r="L14" s="1"/>
      <c r="M14" s="1"/>
    </row>
    <row r="15" spans="2:13" ht="14.25" x14ac:dyDescent="0.2">
      <c r="B15" s="1"/>
      <c r="C15" s="1"/>
      <c r="D15" s="3"/>
      <c r="E15" s="3"/>
      <c r="F15" s="3"/>
      <c r="G15" s="1"/>
      <c r="H15" s="1"/>
      <c r="I15" s="1"/>
      <c r="J15" s="1"/>
      <c r="K15" s="1"/>
      <c r="L15" s="1"/>
      <c r="M15" s="1"/>
    </row>
    <row r="16" spans="2:13" ht="14.25" x14ac:dyDescent="0.2">
      <c r="B16" s="1"/>
      <c r="C16" s="1"/>
      <c r="D16" s="3"/>
      <c r="E16" s="3"/>
      <c r="F16" s="3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AG106"/>
  <sheetViews>
    <sheetView showGridLines="0" showZeros="0" tabSelected="1" showOutlineSymbols="0" topLeftCell="B1" zoomScaleNormal="100" workbookViewId="0">
      <selection activeCell="K31" sqref="K31"/>
    </sheetView>
  </sheetViews>
  <sheetFormatPr baseColWidth="10" defaultRowHeight="15" x14ac:dyDescent="0.2"/>
  <cols>
    <col min="1" max="1" width="3" style="21" hidden="1" customWidth="1" collapsed="1"/>
    <col min="2" max="2" width="3.7109375" style="21" customWidth="1" collapsed="1"/>
    <col min="3" max="3" width="48.140625" style="21" customWidth="1" collapsed="1"/>
    <col min="4" max="4" width="9.42578125" style="21" customWidth="1" collapsed="1"/>
    <col min="5" max="5" width="30.5703125" style="21" customWidth="1" collapsed="1"/>
    <col min="6" max="6" width="12.5703125" style="21" customWidth="1" collapsed="1"/>
    <col min="7" max="7" width="10.42578125" style="21" customWidth="1" collapsed="1"/>
    <col min="8" max="8" width="18.7109375" style="21" customWidth="1" collapsed="1"/>
    <col min="9" max="9" width="11.7109375" style="21" customWidth="1" collapsed="1"/>
    <col min="10" max="10" width="7.28515625" style="21" customWidth="1" collapsed="1"/>
    <col min="11" max="11" width="8.140625" style="21" customWidth="1" collapsed="1"/>
    <col min="12" max="16" width="11.7109375" style="21" customWidth="1" collapsed="1"/>
    <col min="17" max="17" width="5.7109375" style="21" customWidth="1" collapsed="1"/>
    <col min="18" max="18" width="2.7109375" style="21" customWidth="1" collapsed="1"/>
    <col min="19" max="16384" width="11.42578125" style="21"/>
  </cols>
  <sheetData>
    <row r="1" spans="1:33" ht="23.2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20"/>
    </row>
    <row r="2" spans="1:33" ht="60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20"/>
    </row>
    <row r="3" spans="1:33" ht="8.1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0"/>
    </row>
    <row r="4" spans="1:33" ht="42" customHeight="1" x14ac:dyDescent="0.2">
      <c r="A4" s="19"/>
      <c r="B4" s="19"/>
      <c r="C4" s="19"/>
      <c r="E4" s="26" t="s">
        <v>4</v>
      </c>
      <c r="F4" s="26"/>
      <c r="G4" s="26"/>
      <c r="H4" s="2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0"/>
    </row>
    <row r="5" spans="1:33" ht="9.75" hidden="1" customHeight="1" x14ac:dyDescent="0.2">
      <c r="A5" s="19"/>
      <c r="B5" s="19"/>
      <c r="C5" s="19"/>
      <c r="D5" s="19"/>
      <c r="E5" s="19"/>
      <c r="F5" s="19"/>
      <c r="G5" s="19"/>
      <c r="H5" s="19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0"/>
    </row>
    <row r="6" spans="1:33" ht="9.75" hidden="1" customHeight="1" x14ac:dyDescent="0.2">
      <c r="A6" s="19"/>
      <c r="B6" s="19"/>
      <c r="C6" s="19"/>
      <c r="D6" s="19"/>
      <c r="E6" s="19"/>
      <c r="F6" s="19"/>
      <c r="G6" s="19"/>
      <c r="H6" s="19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</row>
    <row r="7" spans="1:33" ht="9.75" hidden="1" customHeight="1" x14ac:dyDescent="0.2">
      <c r="A7" s="19"/>
      <c r="B7" s="19"/>
      <c r="C7" s="19"/>
      <c r="D7" s="19"/>
      <c r="E7" s="19"/>
      <c r="F7" s="19"/>
      <c r="G7" s="19"/>
      <c r="H7" s="19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20"/>
    </row>
    <row r="8" spans="1:33" s="18" customFormat="1" ht="7.5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</row>
    <row r="9" spans="1:33" s="18" customFormat="1" ht="8.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</row>
    <row r="10" spans="1:33" ht="18" x14ac:dyDescent="0.2">
      <c r="A10" s="19"/>
      <c r="B10" s="19"/>
      <c r="C10" s="19"/>
      <c r="D10" s="19"/>
      <c r="E10" s="27" t="s">
        <v>8</v>
      </c>
      <c r="F10" s="27"/>
      <c r="G10" s="27"/>
      <c r="H10" s="27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s="18" customFormat="1" ht="8.1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</row>
    <row r="12" spans="1:33" s="18" customFormat="1" ht="30" customHeight="1" x14ac:dyDescent="0.2">
      <c r="A12" s="16"/>
      <c r="B12" s="16"/>
      <c r="C12" s="16"/>
      <c r="D12" s="24"/>
      <c r="E12" s="28" t="s">
        <v>44</v>
      </c>
      <c r="F12" s="13">
        <v>42856</v>
      </c>
      <c r="G12" s="13"/>
      <c r="H12" s="16"/>
      <c r="I12" s="25"/>
      <c r="J12" s="24"/>
      <c r="K12" s="24"/>
      <c r="L12" s="24"/>
      <c r="M12" s="24"/>
      <c r="N12" s="24"/>
      <c r="O12" s="24"/>
      <c r="P12" s="24"/>
      <c r="Q12" s="2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</row>
    <row r="13" spans="1:33" s="18" customFormat="1" ht="8.1" customHeight="1" x14ac:dyDescent="0.2">
      <c r="A13" s="16"/>
      <c r="B13" s="16"/>
      <c r="C13" s="1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</row>
    <row r="14" spans="1:33" s="18" customFormat="1" ht="30" customHeight="1" x14ac:dyDescent="0.2">
      <c r="A14" s="16"/>
      <c r="B14" s="16"/>
      <c r="C14" s="16"/>
      <c r="D14" s="24"/>
      <c r="E14" s="28" t="s">
        <v>43</v>
      </c>
      <c r="F14" s="13">
        <v>44562</v>
      </c>
      <c r="G14" s="1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</row>
    <row r="15" spans="1:33" s="18" customFormat="1" ht="8.1" customHeight="1" x14ac:dyDescent="0.2">
      <c r="A15" s="16"/>
      <c r="B15" s="16"/>
      <c r="C15" s="1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</row>
    <row r="16" spans="1:33" s="18" customFormat="1" ht="30" customHeight="1" x14ac:dyDescent="0.2">
      <c r="A16" s="16"/>
      <c r="B16" s="16"/>
      <c r="C16" s="16"/>
      <c r="D16" s="24"/>
      <c r="E16" s="28" t="s">
        <v>42</v>
      </c>
      <c r="F16" s="13">
        <v>44773</v>
      </c>
      <c r="G16" s="1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</row>
    <row r="17" spans="1:33" s="18" customFormat="1" ht="8.1" customHeight="1" x14ac:dyDescent="0.2">
      <c r="A17" s="16"/>
      <c r="B17" s="16"/>
      <c r="C17" s="16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</row>
    <row r="18" spans="1:33" s="18" customFormat="1" ht="30" customHeight="1" x14ac:dyDescent="0.2">
      <c r="A18" s="16"/>
      <c r="B18" s="16"/>
      <c r="C18" s="16"/>
      <c r="D18" s="24"/>
      <c r="E18" s="28" t="s">
        <v>41</v>
      </c>
      <c r="F18" s="14">
        <v>30</v>
      </c>
      <c r="G18" s="1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</row>
    <row r="19" spans="1:33" s="18" customFormat="1" ht="8.1" customHeight="1" x14ac:dyDescent="0.2">
      <c r="A19" s="16"/>
      <c r="B19" s="16"/>
      <c r="C19" s="1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</row>
    <row r="20" spans="1:33" s="18" customFormat="1" ht="30" customHeight="1" x14ac:dyDescent="0.2">
      <c r="A20" s="16"/>
      <c r="B20" s="16"/>
      <c r="C20" s="16"/>
      <c r="D20" s="24"/>
      <c r="E20" s="28" t="s">
        <v>2</v>
      </c>
      <c r="F20" s="15">
        <f>CALCULO!$E$10</f>
        <v>212</v>
      </c>
      <c r="G20" s="15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</row>
    <row r="21" spans="1:33" s="18" customFormat="1" ht="16.5" x14ac:dyDescent="0.2">
      <c r="A21" s="16"/>
      <c r="B21" s="16"/>
      <c r="C21" s="16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</row>
    <row r="22" spans="1:33" s="18" customFormat="1" ht="30" customHeight="1" x14ac:dyDescent="0.2">
      <c r="A22" s="16"/>
      <c r="B22" s="16"/>
      <c r="C22" s="16"/>
      <c r="D22" s="24"/>
      <c r="E22" s="29" t="s">
        <v>3</v>
      </c>
      <c r="F22" s="29"/>
      <c r="G22" s="29"/>
      <c r="H22" s="30">
        <f>+F20*CALCULO!F12</f>
        <v>17.666666666666664</v>
      </c>
      <c r="I22" s="24"/>
      <c r="J22" s="24"/>
      <c r="K22" s="24"/>
      <c r="L22" s="24"/>
      <c r="M22" s="24"/>
      <c r="N22" s="24"/>
      <c r="O22" s="24"/>
      <c r="P22" s="24"/>
      <c r="Q22" s="24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</row>
    <row r="23" spans="1:33" s="18" customFormat="1" ht="7.5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</row>
    <row r="24" spans="1:33" s="18" customFormat="1" ht="18" x14ac:dyDescent="0.2">
      <c r="A24" s="16"/>
      <c r="B24" s="16"/>
      <c r="C24" s="16"/>
      <c r="D24" s="16"/>
      <c r="E24" s="31" t="s">
        <v>7</v>
      </c>
      <c r="F24" s="31"/>
      <c r="G24" s="31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</row>
    <row r="25" spans="1:33" s="18" customFormat="1" ht="8.1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</row>
    <row r="26" spans="1:33" s="18" customFormat="1" ht="30" customHeight="1" x14ac:dyDescent="0.2">
      <c r="A26" s="16"/>
      <c r="B26" s="16"/>
      <c r="C26" s="16"/>
      <c r="D26" s="16"/>
      <c r="E26" s="28" t="s">
        <v>6</v>
      </c>
      <c r="F26" s="12">
        <v>1000</v>
      </c>
      <c r="G26" s="12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</row>
    <row r="27" spans="1:33" s="18" customFormat="1" ht="8.1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</row>
    <row r="28" spans="1:33" s="18" customFormat="1" ht="30" customHeight="1" x14ac:dyDescent="0.2">
      <c r="A28" s="16"/>
      <c r="B28" s="16"/>
      <c r="C28" s="16"/>
      <c r="D28" s="16"/>
      <c r="E28" s="29" t="s">
        <v>5</v>
      </c>
      <c r="F28" s="29"/>
      <c r="G28" s="29"/>
      <c r="H28" s="11">
        <f>+H22*CALCULO!D14</f>
        <v>588.8888888888888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</row>
    <row r="29" spans="1:33" s="18" customFormat="1" ht="16.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</row>
    <row r="30" spans="1:33" s="18" customFormat="1" ht="16.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</row>
    <row r="31" spans="1:33" s="18" customFormat="1" ht="16.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</row>
    <row r="32" spans="1:33" s="18" customFormat="1" ht="16.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</row>
    <row r="33" spans="1:33" s="18" customFormat="1" ht="15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</row>
    <row r="34" spans="1:33" ht="1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20"/>
    </row>
    <row r="35" spans="1:33" ht="1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1:33" ht="1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20"/>
    </row>
    <row r="37" spans="1:33" ht="1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20"/>
    </row>
    <row r="38" spans="1:33" ht="1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20"/>
    </row>
    <row r="39" spans="1:33" ht="15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20"/>
    </row>
    <row r="40" spans="1:33" ht="1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0"/>
    </row>
    <row r="41" spans="1:33" ht="15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20"/>
    </row>
    <row r="42" spans="1:33" ht="1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20"/>
    </row>
    <row r="43" spans="1:33" ht="1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20"/>
    </row>
    <row r="44" spans="1:33" ht="1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20"/>
    </row>
    <row r="45" spans="1:33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20"/>
    </row>
    <row r="46" spans="1:33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20"/>
    </row>
    <row r="47" spans="1:33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0"/>
    </row>
    <row r="48" spans="1:33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0"/>
    </row>
    <row r="49" spans="1:33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0"/>
    </row>
    <row r="50" spans="1:33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20"/>
    </row>
    <row r="51" spans="1:33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20"/>
    </row>
    <row r="52" spans="1:33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0"/>
    </row>
    <row r="53" spans="1:33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0"/>
    </row>
    <row r="54" spans="1:33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0"/>
    </row>
    <row r="55" spans="1:33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0"/>
    </row>
    <row r="56" spans="1:33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0"/>
    </row>
    <row r="57" spans="1:33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20"/>
    </row>
    <row r="58" spans="1:33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0"/>
    </row>
    <row r="59" spans="1:33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20"/>
    </row>
    <row r="60" spans="1:33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20"/>
    </row>
    <row r="61" spans="1:33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0"/>
    </row>
    <row r="62" spans="1:33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0"/>
    </row>
    <row r="63" spans="1:33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20"/>
    </row>
    <row r="64" spans="1:33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20"/>
    </row>
    <row r="65" spans="1:33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20"/>
    </row>
    <row r="66" spans="1:33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0"/>
    </row>
    <row r="67" spans="1:33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0"/>
    </row>
    <row r="68" spans="1:33" x14ac:dyDescent="0.2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20"/>
    </row>
    <row r="69" spans="1:33" x14ac:dyDescent="0.2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20"/>
    </row>
    <row r="70" spans="1:33" x14ac:dyDescent="0.2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20"/>
    </row>
    <row r="71" spans="1:33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20"/>
    </row>
    <row r="72" spans="1:33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20"/>
    </row>
    <row r="73" spans="1:33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20"/>
    </row>
    <row r="74" spans="1:33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20"/>
    </row>
    <row r="75" spans="1:33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20"/>
    </row>
    <row r="76" spans="1:33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20"/>
    </row>
    <row r="77" spans="1:33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20"/>
    </row>
    <row r="78" spans="1:33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20"/>
    </row>
    <row r="79" spans="1:33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20"/>
    </row>
    <row r="80" spans="1:33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20"/>
    </row>
    <row r="81" spans="1:33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20"/>
    </row>
    <row r="82" spans="1:33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20"/>
    </row>
    <row r="83" spans="1:33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20"/>
    </row>
    <row r="84" spans="1:33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20"/>
    </row>
    <row r="85" spans="1:33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20"/>
    </row>
    <row r="86" spans="1:33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20"/>
    </row>
    <row r="87" spans="1:33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20"/>
    </row>
    <row r="88" spans="1:33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20"/>
    </row>
    <row r="89" spans="1:33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20"/>
    </row>
    <row r="90" spans="1:33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20"/>
    </row>
    <row r="91" spans="1:33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20"/>
    </row>
    <row r="92" spans="1:33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20"/>
    </row>
    <row r="93" spans="1:33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20"/>
    </row>
    <row r="94" spans="1:33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20"/>
    </row>
    <row r="95" spans="1:33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20"/>
    </row>
    <row r="96" spans="1:33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20"/>
    </row>
    <row r="97" spans="1:33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20"/>
    </row>
    <row r="98" spans="1:33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20"/>
    </row>
    <row r="99" spans="1:33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20"/>
    </row>
    <row r="100" spans="1:33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20"/>
    </row>
    <row r="101" spans="1:33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20"/>
    </row>
    <row r="102" spans="1:33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20"/>
    </row>
    <row r="103" spans="1:33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20"/>
    </row>
    <row r="104" spans="1:33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20"/>
    </row>
    <row r="105" spans="1:33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20"/>
    </row>
    <row r="106" spans="1:33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3"/>
    </row>
  </sheetData>
  <mergeCells count="11">
    <mergeCell ref="E4:H4"/>
    <mergeCell ref="E24:G24"/>
    <mergeCell ref="F26:G26"/>
    <mergeCell ref="E28:G28"/>
    <mergeCell ref="E22:G22"/>
    <mergeCell ref="F12:G12"/>
    <mergeCell ref="F14:G14"/>
    <mergeCell ref="F16:G16"/>
    <mergeCell ref="F18:G18"/>
    <mergeCell ref="F20:G20"/>
    <mergeCell ref="E10:H10"/>
  </mergeCells>
  <phoneticPr fontId="1" type="noConversion"/>
  <conditionalFormatting sqref="H22">
    <cfRule type="cellIs" dxfId="0" priority="1" stopIfTrue="1" operator="greaterThan">
      <formula>0</formula>
    </cfRule>
  </conditionalFormatting>
  <dataValidations count="7">
    <dataValidation allowBlank="1" showInputMessage="1" showErrorMessage="1" promptTitle="IMPORTE COMPLETO SALARIO MENSUAL" prompt="Importe total bruto (no proporcional)" sqref="E26" xr:uid="{00000000-0002-0000-0200-000000000000}"/>
    <dataValidation type="date" allowBlank="1" showInputMessage="1" showErrorMessage="1" errorTitle="ERROR DE FORMATO" error="Pon la fecha DD/MM/AAAA" sqref="F18:G18 F14:G14 F12:G12 F16:G16 F26:G26" xr:uid="{00000000-0002-0000-0200-000001000000}">
      <formula1>1</formula1>
      <formula2>54789</formula2>
    </dataValidation>
    <dataValidation allowBlank="1" showInputMessage="1" showErrorMessage="1" promptTitle="DÍAS EFECTIVOS EN EL PERÍODO" prompt="Días para cálculo" sqref="E20" xr:uid="{00000000-0002-0000-0200-000002000000}"/>
    <dataValidation allowBlank="1" showInputMessage="1" showErrorMessage="1" promptTitle="FECHA DE ALTA EN LA EMPRESA" prompt="Fecha de alta en la empresa. primer día de trabajo" sqref="E12" xr:uid="{00000000-0002-0000-0200-000003000000}"/>
    <dataValidation allowBlank="1" showInputMessage="1" showErrorMessage="1" promptTitle="ÚLTIMO DÍA A TENER EN CUENTA" prompt=": Último día para el cálculo. Si pones la fecha de hoy, te dará las vacaciones devengadas (a que tienes derecho) hasta hoy._x000a_" sqref="E16" xr:uid="{00000000-0002-0000-0200-000004000000}"/>
    <dataValidation allowBlank="1" showInputMessage="1" showErrorMessage="1" promptTitle="FECHA COMIENZO DEVENGO" prompt="Fecha en que se comienzan a devengar vacaciones (normalmente el 1 de Enero)." sqref="E14" xr:uid="{00000000-0002-0000-0200-000005000000}"/>
    <dataValidation allowBlank="1" showInputMessage="1" showErrorMessage="1" promptTitle="DÍAS DE VACACIONES POR CADA AÑO" prompt="Número de días de vacaciones por cada año trabajado, normalmente 30._x000a_" sqref="E18" xr:uid="{00000000-0002-0000-0200-000006000000}"/>
  </dataValidations>
  <printOptions horizontalCentered="1" verticalCentered="1"/>
  <pageMargins left="0.78740157480314965" right="0.78740157480314965" top="0.98425196850393704" bottom="0.98425196850393704" header="0" footer="0"/>
  <pageSetup paperSize="9" scale="74" orientation="landscape" horizont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0259-86E4-40B9-8DB9-40F9D925BF74}">
  <sheetPr>
    <tabColor theme="9" tint="-0.249977111117893"/>
  </sheetPr>
  <dimension ref="B2:F16"/>
  <sheetViews>
    <sheetView showGridLines="0" workbookViewId="0">
      <selection activeCell="F25" sqref="F25"/>
    </sheetView>
  </sheetViews>
  <sheetFormatPr baseColWidth="10" defaultRowHeight="15" x14ac:dyDescent="0.2"/>
  <cols>
    <col min="1" max="1" width="3" style="32" customWidth="1"/>
    <col min="2" max="3" width="30.7109375" style="32" customWidth="1"/>
    <col min="4" max="4" width="23.28515625" style="32" customWidth="1"/>
    <col min="5" max="5" width="2.5703125" style="32" customWidth="1"/>
    <col min="6" max="6" width="45.140625" style="32" customWidth="1"/>
    <col min="7" max="16384" width="11.42578125" style="32"/>
  </cols>
  <sheetData>
    <row r="2" spans="2:6" ht="33" customHeight="1" x14ac:dyDescent="0.2">
      <c r="B2" s="36" t="s">
        <v>9</v>
      </c>
      <c r="C2" s="36"/>
      <c r="D2" s="36"/>
      <c r="E2" s="36"/>
      <c r="F2" s="36"/>
    </row>
    <row r="3" spans="2:6" ht="15.75" thickBot="1" x14ac:dyDescent="0.25">
      <c r="B3" s="35"/>
      <c r="C3" s="35"/>
      <c r="D3" s="35"/>
    </row>
    <row r="4" spans="2:6" ht="30" customHeight="1" thickBot="1" x14ac:dyDescent="0.25">
      <c r="B4" s="37" t="s">
        <v>10</v>
      </c>
      <c r="C4" s="41" t="s">
        <v>11</v>
      </c>
      <c r="D4" s="42"/>
      <c r="F4" s="40" t="s">
        <v>12</v>
      </c>
    </row>
    <row r="5" spans="2:6" ht="30" customHeight="1" x14ac:dyDescent="0.2">
      <c r="B5" s="45" t="s">
        <v>13</v>
      </c>
      <c r="C5" s="46" t="s">
        <v>14</v>
      </c>
      <c r="D5" s="47" t="s">
        <v>15</v>
      </c>
      <c r="F5" s="9">
        <v>44777</v>
      </c>
    </row>
    <row r="6" spans="2:6" ht="30" customHeight="1" thickBot="1" x14ac:dyDescent="0.25">
      <c r="B6" s="6">
        <v>44774</v>
      </c>
      <c r="C6" s="7">
        <v>44788</v>
      </c>
      <c r="D6" s="8">
        <f>C6-B6</f>
        <v>14</v>
      </c>
      <c r="F6" s="10">
        <v>44784</v>
      </c>
    </row>
    <row r="7" spans="2:6" ht="9.75" customHeight="1" thickBot="1" x14ac:dyDescent="0.25">
      <c r="B7" s="33"/>
      <c r="C7" s="33"/>
      <c r="D7" s="34"/>
    </row>
    <row r="8" spans="2:6" ht="30" customHeight="1" x14ac:dyDescent="0.2">
      <c r="B8" s="38" t="s">
        <v>16</v>
      </c>
      <c r="C8" s="41" t="s">
        <v>17</v>
      </c>
      <c r="D8" s="42"/>
    </row>
    <row r="9" spans="2:6" ht="9" customHeight="1" x14ac:dyDescent="0.2">
      <c r="B9" s="39"/>
      <c r="C9" s="43"/>
      <c r="D9" s="44"/>
    </row>
    <row r="10" spans="2:6" ht="30" customHeight="1" x14ac:dyDescent="0.2">
      <c r="B10" s="45" t="s">
        <v>13</v>
      </c>
      <c r="C10" s="46" t="s">
        <v>14</v>
      </c>
      <c r="D10" s="47" t="s">
        <v>15</v>
      </c>
    </row>
    <row r="11" spans="2:6" ht="30" customHeight="1" thickBot="1" x14ac:dyDescent="0.25">
      <c r="B11" s="6">
        <f>B6</f>
        <v>44774</v>
      </c>
      <c r="C11" s="7">
        <f>C6</f>
        <v>44788</v>
      </c>
      <c r="D11" s="8">
        <f>NETWORKDAYS(B11,C11-1)</f>
        <v>10</v>
      </c>
    </row>
    <row r="12" spans="2:6" ht="9.75" customHeight="1" thickBot="1" x14ac:dyDescent="0.25">
      <c r="B12" s="33"/>
      <c r="C12" s="33"/>
      <c r="D12" s="34"/>
    </row>
    <row r="13" spans="2:6" ht="30" customHeight="1" x14ac:dyDescent="0.2">
      <c r="B13" s="38" t="s">
        <v>18</v>
      </c>
      <c r="C13" s="41" t="s">
        <v>19</v>
      </c>
      <c r="D13" s="42"/>
    </row>
    <row r="14" spans="2:6" ht="8.25" customHeight="1" x14ac:dyDescent="0.2">
      <c r="B14" s="39"/>
      <c r="C14" s="43"/>
      <c r="D14" s="44"/>
    </row>
    <row r="15" spans="2:6" ht="30" customHeight="1" x14ac:dyDescent="0.2">
      <c r="B15" s="45" t="s">
        <v>20</v>
      </c>
      <c r="C15" s="46" t="s">
        <v>14</v>
      </c>
      <c r="D15" s="47" t="s">
        <v>15</v>
      </c>
    </row>
    <row r="16" spans="2:6" ht="30" customHeight="1" thickBot="1" x14ac:dyDescent="0.25">
      <c r="B16" s="6">
        <f>B11</f>
        <v>44774</v>
      </c>
      <c r="C16" s="7">
        <f>C11</f>
        <v>44788</v>
      </c>
      <c r="D16" s="8">
        <f>NETWORKDAYS(B16,C16-1,F5:F6)</f>
        <v>8</v>
      </c>
    </row>
  </sheetData>
  <mergeCells count="6">
    <mergeCell ref="B2:F2"/>
    <mergeCell ref="C4:D4"/>
    <mergeCell ref="B8:B9"/>
    <mergeCell ref="C8:D9"/>
    <mergeCell ref="B13:B14"/>
    <mergeCell ref="C13:D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72F4-7419-465A-9123-ACF805385096}">
  <sheetPr>
    <tabColor theme="9"/>
  </sheetPr>
  <dimension ref="B2:N20"/>
  <sheetViews>
    <sheetView showGridLines="0" workbookViewId="0">
      <selection activeCell="P19" sqref="P19"/>
    </sheetView>
  </sheetViews>
  <sheetFormatPr baseColWidth="10" defaultRowHeight="15" x14ac:dyDescent="0.2"/>
  <cols>
    <col min="1" max="1" width="1.5703125" style="21" customWidth="1"/>
    <col min="2" max="2" width="38.5703125" style="48" customWidth="1"/>
    <col min="3" max="9" width="20.7109375" style="21" customWidth="1"/>
    <col min="10" max="10" width="3.85546875" style="21" customWidth="1"/>
    <col min="11" max="14" width="15.7109375" style="21" customWidth="1"/>
    <col min="15" max="16384" width="11.42578125" style="21"/>
  </cols>
  <sheetData>
    <row r="2" spans="2:14" ht="54" customHeight="1" x14ac:dyDescent="0.2">
      <c r="B2" s="49" t="s">
        <v>21</v>
      </c>
      <c r="C2" s="51" t="s">
        <v>45</v>
      </c>
      <c r="D2" s="51" t="s">
        <v>22</v>
      </c>
      <c r="E2" s="51" t="s">
        <v>23</v>
      </c>
      <c r="F2" s="51" t="s">
        <v>24</v>
      </c>
      <c r="G2" s="52" t="s">
        <v>46</v>
      </c>
      <c r="H2" s="52" t="s">
        <v>25</v>
      </c>
      <c r="I2" s="51" t="s">
        <v>47</v>
      </c>
      <c r="J2" s="18"/>
      <c r="K2" s="51" t="s">
        <v>26</v>
      </c>
      <c r="L2" s="51" t="s">
        <v>24</v>
      </c>
      <c r="M2" s="51" t="s">
        <v>26</v>
      </c>
      <c r="N2" s="52" t="s">
        <v>23</v>
      </c>
    </row>
    <row r="3" spans="2:14" ht="30" customHeight="1" x14ac:dyDescent="0.2">
      <c r="B3" s="50" t="s">
        <v>27</v>
      </c>
      <c r="C3" s="53" t="s">
        <v>1</v>
      </c>
      <c r="D3" s="54">
        <v>40941</v>
      </c>
      <c r="E3" s="55"/>
      <c r="F3" s="56"/>
      <c r="G3" s="53"/>
      <c r="H3" s="55"/>
      <c r="I3" s="54"/>
      <c r="K3" s="53"/>
      <c r="L3" s="53">
        <v>1</v>
      </c>
      <c r="M3" s="53">
        <v>15</v>
      </c>
      <c r="N3" s="53"/>
    </row>
    <row r="4" spans="2:14" ht="30" customHeight="1" x14ac:dyDescent="0.2">
      <c r="B4" s="50" t="s">
        <v>28</v>
      </c>
      <c r="C4" s="53" t="s">
        <v>1</v>
      </c>
      <c r="D4" s="54">
        <v>40943</v>
      </c>
      <c r="E4" s="55"/>
      <c r="F4" s="56"/>
      <c r="G4" s="53"/>
      <c r="H4" s="55"/>
      <c r="I4" s="54"/>
      <c r="K4" s="53"/>
      <c r="L4" s="53">
        <v>2</v>
      </c>
      <c r="M4" s="53">
        <v>16</v>
      </c>
      <c r="N4" s="53"/>
    </row>
    <row r="5" spans="2:14" ht="30" customHeight="1" x14ac:dyDescent="0.2">
      <c r="B5" s="50" t="s">
        <v>29</v>
      </c>
      <c r="C5" s="53" t="s">
        <v>1</v>
      </c>
      <c r="D5" s="54">
        <v>40942</v>
      </c>
      <c r="E5" s="55"/>
      <c r="F5" s="56"/>
      <c r="G5" s="53"/>
      <c r="H5" s="55"/>
      <c r="I5" s="54"/>
      <c r="K5" s="53"/>
      <c r="L5" s="53">
        <v>3</v>
      </c>
      <c r="M5" s="53">
        <v>17</v>
      </c>
      <c r="N5" s="53"/>
    </row>
    <row r="6" spans="2:14" ht="30" customHeight="1" x14ac:dyDescent="0.2">
      <c r="B6" s="50" t="s">
        <v>30</v>
      </c>
      <c r="C6" s="53" t="s">
        <v>1</v>
      </c>
      <c r="D6" s="54">
        <v>44635</v>
      </c>
      <c r="E6" s="55"/>
      <c r="F6" s="56"/>
      <c r="G6" s="53"/>
      <c r="H6" s="55"/>
      <c r="I6" s="54"/>
      <c r="K6" s="53"/>
      <c r="L6" s="53">
        <v>4</v>
      </c>
      <c r="M6" s="53">
        <v>18</v>
      </c>
      <c r="N6" s="53"/>
    </row>
    <row r="7" spans="2:14" ht="30" customHeight="1" x14ac:dyDescent="0.2">
      <c r="B7" s="50" t="s">
        <v>31</v>
      </c>
      <c r="C7" s="53" t="s">
        <v>1</v>
      </c>
      <c r="D7" s="54">
        <v>40955</v>
      </c>
      <c r="E7" s="55"/>
      <c r="F7" s="56"/>
      <c r="G7" s="53"/>
      <c r="H7" s="55"/>
      <c r="I7" s="54"/>
      <c r="K7" s="53"/>
      <c r="L7" s="53">
        <v>5</v>
      </c>
      <c r="M7" s="53">
        <v>19</v>
      </c>
      <c r="N7" s="53"/>
    </row>
    <row r="8" spans="2:14" ht="30" customHeight="1" x14ac:dyDescent="0.2">
      <c r="B8" s="50" t="s">
        <v>32</v>
      </c>
      <c r="C8" s="53" t="s">
        <v>1</v>
      </c>
      <c r="D8" s="54">
        <v>41002</v>
      </c>
      <c r="E8" s="55"/>
      <c r="F8" s="56"/>
      <c r="G8" s="53"/>
      <c r="H8" s="55"/>
      <c r="I8" s="54"/>
      <c r="K8" s="53"/>
      <c r="L8" s="53">
        <v>6</v>
      </c>
      <c r="M8" s="53">
        <v>20</v>
      </c>
      <c r="N8" s="53"/>
    </row>
    <row r="9" spans="2:14" ht="30" customHeight="1" x14ac:dyDescent="0.2">
      <c r="B9" s="50" t="s">
        <v>33</v>
      </c>
      <c r="C9" s="53" t="s">
        <v>1</v>
      </c>
      <c r="D9" s="54">
        <v>42384</v>
      </c>
      <c r="E9" s="55"/>
      <c r="F9" s="56"/>
      <c r="G9" s="53"/>
      <c r="H9" s="55"/>
      <c r="I9" s="54"/>
      <c r="K9" s="53"/>
      <c r="L9" s="53">
        <v>7</v>
      </c>
      <c r="M9" s="53">
        <v>20</v>
      </c>
      <c r="N9" s="53"/>
    </row>
    <row r="10" spans="2:14" ht="30" customHeight="1" x14ac:dyDescent="0.2">
      <c r="B10" s="50" t="s">
        <v>34</v>
      </c>
      <c r="C10" s="53" t="s">
        <v>1</v>
      </c>
      <c r="D10" s="54">
        <v>43863</v>
      </c>
      <c r="E10" s="55"/>
      <c r="F10" s="56"/>
      <c r="G10" s="53"/>
      <c r="H10" s="55"/>
      <c r="I10" s="54"/>
      <c r="K10" s="53"/>
      <c r="L10" s="53">
        <v>8</v>
      </c>
      <c r="M10" s="53">
        <v>22</v>
      </c>
      <c r="N10" s="53"/>
    </row>
    <row r="11" spans="2:14" ht="30" customHeight="1" x14ac:dyDescent="0.2">
      <c r="B11" s="50" t="s">
        <v>35</v>
      </c>
      <c r="C11" s="53" t="s">
        <v>0</v>
      </c>
      <c r="D11" s="54">
        <v>42372</v>
      </c>
      <c r="E11" s="55"/>
      <c r="F11" s="56"/>
      <c r="G11" s="53"/>
      <c r="H11" s="55"/>
      <c r="I11" s="54"/>
      <c r="K11" s="53"/>
      <c r="L11" s="53">
        <v>9</v>
      </c>
      <c r="M11" s="53">
        <v>22</v>
      </c>
      <c r="N11" s="53"/>
    </row>
    <row r="12" spans="2:14" ht="30" customHeight="1" x14ac:dyDescent="0.2">
      <c r="B12" s="50" t="s">
        <v>36</v>
      </c>
      <c r="C12" s="53" t="s">
        <v>0</v>
      </c>
      <c r="D12" s="54">
        <v>42739</v>
      </c>
      <c r="E12" s="55"/>
      <c r="F12" s="56"/>
      <c r="G12" s="53"/>
      <c r="H12" s="55"/>
      <c r="I12" s="54"/>
      <c r="K12" s="53"/>
      <c r="L12" s="53">
        <v>10</v>
      </c>
      <c r="M12" s="53">
        <v>23</v>
      </c>
      <c r="N12" s="53"/>
    </row>
    <row r="13" spans="2:14" ht="30" customHeight="1" x14ac:dyDescent="0.2">
      <c r="B13" s="50" t="s">
        <v>37</v>
      </c>
      <c r="C13" s="53" t="s">
        <v>1</v>
      </c>
      <c r="D13" s="54">
        <v>42019</v>
      </c>
      <c r="E13" s="55"/>
      <c r="F13" s="56"/>
      <c r="G13" s="53"/>
      <c r="H13" s="55"/>
      <c r="I13" s="54"/>
      <c r="K13" s="53"/>
      <c r="L13" s="53">
        <v>11</v>
      </c>
      <c r="M13" s="53">
        <v>24</v>
      </c>
      <c r="N13" s="53"/>
    </row>
    <row r="14" spans="2:14" ht="30" customHeight="1" x14ac:dyDescent="0.2">
      <c r="B14" s="50" t="s">
        <v>38</v>
      </c>
      <c r="C14" s="53" t="s">
        <v>1</v>
      </c>
      <c r="D14" s="54">
        <v>43196</v>
      </c>
      <c r="E14" s="55"/>
      <c r="F14" s="56"/>
      <c r="G14" s="53"/>
      <c r="H14" s="55"/>
      <c r="I14" s="54"/>
    </row>
    <row r="15" spans="2:14" ht="30" customHeight="1" x14ac:dyDescent="0.2">
      <c r="B15" s="50" t="s">
        <v>39</v>
      </c>
      <c r="C15" s="53" t="s">
        <v>1</v>
      </c>
      <c r="D15" s="54">
        <v>42132</v>
      </c>
      <c r="E15" s="55"/>
      <c r="F15" s="56"/>
      <c r="G15" s="53"/>
      <c r="H15" s="55"/>
      <c r="I15" s="54"/>
    </row>
    <row r="16" spans="2:14" ht="30" customHeight="1" x14ac:dyDescent="0.2">
      <c r="B16" s="50" t="s">
        <v>40</v>
      </c>
      <c r="C16" s="53" t="s">
        <v>1</v>
      </c>
      <c r="D16" s="54">
        <v>40270</v>
      </c>
      <c r="E16" s="55"/>
      <c r="F16" s="56"/>
      <c r="G16" s="53"/>
      <c r="H16" s="55"/>
      <c r="I16" s="54"/>
    </row>
    <row r="17" ht="30" customHeight="1" x14ac:dyDescent="0.2"/>
    <row r="18" ht="30" customHeight="1" x14ac:dyDescent="0.2"/>
    <row r="19" ht="30" customHeight="1" x14ac:dyDescent="0.2"/>
    <row r="20" ht="30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CALCULO</vt:lpstr>
      <vt:lpstr>Cálculo Vacaciones</vt:lpstr>
      <vt:lpstr>Cálculo de fechas</vt:lpstr>
      <vt:lpstr>Otra</vt:lpstr>
      <vt:lpstr>'Cálculo Vacaciones'!Área_de_impresión</vt:lpstr>
    </vt:vector>
  </TitlesOfParts>
  <Company>Justexw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CALCULOS SALARIALES PE164G</dc:title>
  <dc:creator>emprendepyme</dc:creator>
  <dc:description>PRODUCTO GRATUITO</dc:description>
  <cp:lastModifiedBy>Summon</cp:lastModifiedBy>
  <cp:lastPrinted>2009-03-25T11:16:33Z</cp:lastPrinted>
  <dcterms:created xsi:type="dcterms:W3CDTF">2007-10-12T15:08:44Z</dcterms:created>
  <dcterms:modified xsi:type="dcterms:W3CDTF">2022-07-20T08:27:00Z</dcterms:modified>
</cp:coreProperties>
</file>