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\PLANTILLAS GRATUITAS\Emprendepyme\Plan de negocio start up\"/>
    </mc:Choice>
  </mc:AlternateContent>
  <xr:revisionPtr revIDLastSave="0" documentId="8_{E0B8970C-77A2-4FDF-B878-9A670570EBC3}" xr6:coauthVersionLast="47" xr6:coauthVersionMax="47" xr10:uidLastSave="{00000000-0000-0000-0000-000000000000}"/>
  <bookViews>
    <workbookView xWindow="-120" yWindow="-120" windowWidth="29040" windowHeight="15840" tabRatio="892"/>
  </bookViews>
  <sheets>
    <sheet name="DESCRIPCIÓN PROYECTO" sheetId="9" r:id="rId1"/>
    <sheet name="INVERSION FINANCIACION" sheetId="1" r:id="rId2"/>
    <sheet name="CUENTA DE RESULTADOS" sheetId="2" r:id="rId3"/>
    <sheet name="TESORERIA" sheetId="4" r:id="rId4"/>
    <sheet name="ACTIVO" sheetId="3" r:id="rId5"/>
    <sheet name="PASIVO" sheetId="5" r:id="rId6"/>
    <sheet name="SIMULADOR PTMO" sheetId="8" r:id="rId7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2" i="1" l="1"/>
  <c r="C23" i="1"/>
  <c r="C30" i="4"/>
  <c r="D30" i="4"/>
  <c r="E30" i="4"/>
  <c r="F30" i="4"/>
  <c r="C17" i="4"/>
  <c r="D17" i="4"/>
  <c r="D19" i="4"/>
  <c r="C31" i="2"/>
  <c r="E31" i="2"/>
  <c r="D18" i="3"/>
  <c r="C29" i="2"/>
  <c r="C18" i="2"/>
  <c r="C18" i="4"/>
  <c r="C9" i="8"/>
  <c r="C8" i="4"/>
  <c r="D8" i="4"/>
  <c r="C16" i="4"/>
  <c r="D16" i="4"/>
  <c r="C5" i="8"/>
  <c r="C21" i="8"/>
  <c r="D14" i="3"/>
  <c r="D16" i="3"/>
  <c r="D19" i="3"/>
  <c r="D20" i="3"/>
  <c r="D21" i="3"/>
  <c r="D22" i="3"/>
  <c r="D23" i="3"/>
  <c r="D24" i="3"/>
  <c r="D25" i="3"/>
  <c r="C7" i="8"/>
  <c r="C8" i="2"/>
  <c r="E17" i="5"/>
  <c r="C14" i="2"/>
  <c r="D14" i="2"/>
  <c r="C30" i="2"/>
  <c r="C33" i="2"/>
  <c r="E9" i="5"/>
  <c r="E6" i="5"/>
  <c r="E8" i="5"/>
  <c r="C25" i="4"/>
  <c r="D25" i="4"/>
  <c r="C24" i="4"/>
  <c r="D24" i="4"/>
  <c r="E24" i="4"/>
  <c r="F24" i="4"/>
  <c r="C29" i="4"/>
  <c r="D29" i="4"/>
  <c r="E29" i="4"/>
  <c r="C28" i="4"/>
  <c r="C26" i="4"/>
  <c r="D26" i="4"/>
  <c r="C23" i="4"/>
  <c r="D23" i="4"/>
  <c r="E23" i="4"/>
  <c r="C22" i="4"/>
  <c r="D22" i="4"/>
  <c r="E22" i="4"/>
  <c r="F22" i="4"/>
  <c r="C20" i="4"/>
  <c r="D20" i="4"/>
  <c r="E20" i="4"/>
  <c r="F20" i="4"/>
  <c r="C12" i="4"/>
  <c r="H12" i="4"/>
  <c r="C11" i="4"/>
  <c r="C10" i="4"/>
  <c r="C10" i="2"/>
  <c r="C9" i="2"/>
  <c r="C32" i="2"/>
  <c r="D11" i="2"/>
  <c r="E11" i="2"/>
  <c r="E36" i="2"/>
  <c r="E39" i="2"/>
  <c r="C35" i="1"/>
  <c r="H10" i="4"/>
  <c r="H21" i="4"/>
  <c r="H34" i="4"/>
  <c r="D31" i="2"/>
  <c r="E16" i="4"/>
  <c r="F16" i="4"/>
  <c r="D28" i="4"/>
  <c r="E28" i="4"/>
  <c r="F28" i="4"/>
  <c r="C27" i="4"/>
  <c r="D27" i="4"/>
  <c r="D33" i="4"/>
  <c r="E17" i="4"/>
  <c r="E19" i="4"/>
  <c r="F29" i="4"/>
  <c r="H29" i="4"/>
  <c r="D18" i="4"/>
  <c r="E18" i="4"/>
  <c r="F18" i="4"/>
  <c r="C19" i="4"/>
  <c r="C9" i="4"/>
  <c r="C13" i="4"/>
  <c r="H20" i="4"/>
  <c r="D33" i="3"/>
  <c r="H30" i="4"/>
  <c r="C11" i="2"/>
  <c r="E26" i="4"/>
  <c r="F26" i="4"/>
  <c r="F23" i="4"/>
  <c r="H23" i="4"/>
  <c r="D9" i="4"/>
  <c r="E8" i="4"/>
  <c r="H28" i="4"/>
  <c r="E25" i="4"/>
  <c r="F25" i="4"/>
  <c r="H24" i="4"/>
  <c r="H16" i="4"/>
  <c r="H22" i="4"/>
  <c r="E27" i="4"/>
  <c r="H11" i="4"/>
  <c r="E14" i="2"/>
  <c r="E21" i="8"/>
  <c r="D21" i="8"/>
  <c r="D12" i="3"/>
  <c r="D29" i="3"/>
  <c r="D32" i="2"/>
  <c r="E32" i="2"/>
  <c r="F17" i="4"/>
  <c r="F19" i="4"/>
  <c r="H19" i="4"/>
  <c r="H17" i="4"/>
  <c r="C33" i="4"/>
  <c r="C37" i="4"/>
  <c r="H25" i="4"/>
  <c r="H18" i="4"/>
  <c r="H26" i="4"/>
  <c r="E9" i="4"/>
  <c r="F8" i="4"/>
  <c r="D13" i="4"/>
  <c r="D37" i="4"/>
  <c r="D39" i="8"/>
  <c r="D28" i="8"/>
  <c r="D25" i="8"/>
  <c r="D79" i="8"/>
  <c r="D92" i="8"/>
  <c r="D53" i="8"/>
  <c r="D66" i="8"/>
  <c r="D82" i="8"/>
  <c r="D41" i="8"/>
  <c r="D74" i="8"/>
  <c r="D29" i="8"/>
  <c r="D24" i="8"/>
  <c r="D61" i="8"/>
  <c r="D15" i="8"/>
  <c r="D51" i="8"/>
  <c r="D71" i="8"/>
  <c r="D81" i="8"/>
  <c r="D13" i="8"/>
  <c r="D76" i="8"/>
  <c r="D56" i="8"/>
  <c r="D68" i="8"/>
  <c r="D87" i="8"/>
  <c r="D30" i="8"/>
  <c r="D95" i="8"/>
  <c r="D90" i="8"/>
  <c r="D75" i="8"/>
  <c r="D88" i="8"/>
  <c r="D73" i="8"/>
  <c r="D96" i="8"/>
  <c r="D27" i="8"/>
  <c r="D100" i="8"/>
  <c r="D94" i="8"/>
  <c r="D60" i="8"/>
  <c r="D22" i="8"/>
  <c r="D80" i="8"/>
  <c r="D31" i="8"/>
  <c r="D102" i="8"/>
  <c r="D59" i="8"/>
  <c r="D55" i="8"/>
  <c r="D54" i="8"/>
  <c r="D58" i="8"/>
  <c r="D91" i="8"/>
  <c r="D33" i="8"/>
  <c r="D62" i="8"/>
  <c r="D45" i="8"/>
  <c r="D70" i="8"/>
  <c r="D37" i="8"/>
  <c r="D69" i="8"/>
  <c r="D23" i="8"/>
  <c r="F21" i="8"/>
  <c r="G21" i="8"/>
  <c r="D85" i="8"/>
  <c r="D64" i="8"/>
  <c r="D103" i="8"/>
  <c r="D43" i="8"/>
  <c r="D99" i="8"/>
  <c r="D67" i="8"/>
  <c r="D89" i="8"/>
  <c r="D86" i="8"/>
  <c r="D34" i="8"/>
  <c r="D77" i="8"/>
  <c r="D50" i="8"/>
  <c r="D63" i="8"/>
  <c r="D16" i="8"/>
  <c r="D78" i="8"/>
  <c r="D46" i="8"/>
  <c r="D14" i="8"/>
  <c r="D97" i="8"/>
  <c r="D49" i="8"/>
  <c r="D44" i="8"/>
  <c r="D47" i="8"/>
  <c r="D17" i="8"/>
  <c r="D83" i="8"/>
  <c r="D72" i="8"/>
  <c r="D36" i="8"/>
  <c r="D84" i="8"/>
  <c r="D57" i="8"/>
  <c r="D42" i="8"/>
  <c r="D12" i="8"/>
  <c r="D18" i="8"/>
  <c r="D65" i="8"/>
  <c r="D26" i="8"/>
  <c r="D52" i="8"/>
  <c r="D104" i="8"/>
  <c r="D32" i="8"/>
  <c r="D98" i="8"/>
  <c r="D35" i="8"/>
  <c r="D40" i="8"/>
  <c r="D48" i="8"/>
  <c r="D38" i="8"/>
  <c r="D101" i="8"/>
  <c r="D93" i="8"/>
  <c r="E33" i="4"/>
  <c r="F27" i="4"/>
  <c r="H27" i="4"/>
  <c r="F9" i="4"/>
  <c r="H9" i="4"/>
  <c r="F13" i="4"/>
  <c r="H8" i="4"/>
  <c r="E13" i="4"/>
  <c r="C22" i="8"/>
  <c r="F33" i="4"/>
  <c r="E37" i="4"/>
  <c r="H13" i="4"/>
  <c r="F37" i="4"/>
  <c r="H37" i="4"/>
  <c r="E22" i="5"/>
  <c r="E22" i="8"/>
  <c r="E12" i="5"/>
  <c r="H33" i="4"/>
  <c r="F22" i="8"/>
  <c r="G22" i="8"/>
  <c r="C23" i="8"/>
  <c r="E23" i="8"/>
  <c r="F23" i="8"/>
  <c r="G23" i="8"/>
  <c r="C24" i="8"/>
  <c r="E24" i="8"/>
  <c r="F24" i="8"/>
  <c r="G24" i="8"/>
  <c r="C25" i="8"/>
  <c r="E25" i="8"/>
  <c r="F25" i="8"/>
  <c r="G25" i="8"/>
  <c r="C26" i="8"/>
  <c r="E26" i="8"/>
  <c r="F26" i="8"/>
  <c r="G26" i="8"/>
  <c r="C27" i="8"/>
  <c r="E27" i="8"/>
  <c r="F27" i="8"/>
  <c r="G27" i="8"/>
  <c r="C28" i="8"/>
  <c r="E28" i="8"/>
  <c r="F28" i="8"/>
  <c r="G28" i="8"/>
  <c r="C29" i="8"/>
  <c r="E29" i="8"/>
  <c r="F29" i="8"/>
  <c r="G29" i="8"/>
  <c r="C30" i="8"/>
  <c r="E30" i="8"/>
  <c r="F30" i="8"/>
  <c r="G30" i="8"/>
  <c r="C31" i="8"/>
  <c r="E31" i="8"/>
  <c r="F31" i="8"/>
  <c r="G31" i="8"/>
  <c r="C32" i="8"/>
  <c r="E32" i="8"/>
  <c r="F32" i="8"/>
  <c r="G32" i="8"/>
  <c r="E12" i="8"/>
  <c r="C19" i="2"/>
  <c r="F12" i="8"/>
  <c r="C32" i="4"/>
  <c r="C33" i="8"/>
  <c r="E33" i="8"/>
  <c r="F33" i="8"/>
  <c r="G33" i="8"/>
  <c r="D32" i="4"/>
  <c r="E32" i="4"/>
  <c r="F32" i="4"/>
  <c r="C31" i="4"/>
  <c r="C34" i="2"/>
  <c r="C36" i="2"/>
  <c r="C39" i="2"/>
  <c r="E7" i="5"/>
  <c r="E24" i="5"/>
  <c r="H32" i="4"/>
  <c r="C34" i="8"/>
  <c r="E34" i="8"/>
  <c r="D31" i="4"/>
  <c r="C35" i="4"/>
  <c r="C36" i="4"/>
  <c r="F34" i="8"/>
  <c r="G34" i="8"/>
  <c r="C35" i="8"/>
  <c r="E35" i="8"/>
  <c r="F35" i="8"/>
  <c r="G35" i="8"/>
  <c r="C39" i="4"/>
  <c r="D38" i="4"/>
  <c r="E31" i="4"/>
  <c r="D35" i="4"/>
  <c r="D36" i="4"/>
  <c r="D39" i="4"/>
  <c r="E38" i="4"/>
  <c r="F31" i="4"/>
  <c r="F35" i="4"/>
  <c r="E35" i="4"/>
  <c r="E36" i="4"/>
  <c r="C36" i="8"/>
  <c r="E36" i="8"/>
  <c r="F36" i="8"/>
  <c r="G36" i="8"/>
  <c r="H31" i="4"/>
  <c r="E39" i="4"/>
  <c r="F38" i="4"/>
  <c r="C37" i="8"/>
  <c r="E37" i="8"/>
  <c r="F36" i="4"/>
  <c r="H35" i="4"/>
  <c r="F39" i="4"/>
  <c r="D38" i="3"/>
  <c r="D41" i="3"/>
  <c r="D42" i="3"/>
  <c r="H36" i="4"/>
  <c r="F37" i="8"/>
  <c r="G37" i="8"/>
  <c r="C38" i="8"/>
  <c r="E38" i="8"/>
  <c r="F38" i="8"/>
  <c r="G38" i="8"/>
  <c r="C39" i="8"/>
  <c r="E39" i="8"/>
  <c r="F39" i="8"/>
  <c r="G39" i="8"/>
  <c r="C40" i="8"/>
  <c r="E40" i="8"/>
  <c r="F40" i="8"/>
  <c r="G40" i="8"/>
  <c r="C41" i="8"/>
  <c r="E41" i="8"/>
  <c r="F41" i="8"/>
  <c r="G41" i="8"/>
  <c r="C42" i="8"/>
  <c r="E42" i="8"/>
  <c r="F42" i="8"/>
  <c r="G42" i="8"/>
  <c r="C43" i="8"/>
  <c r="E43" i="8"/>
  <c r="F43" i="8"/>
  <c r="G43" i="8"/>
  <c r="C44" i="8"/>
  <c r="E44" i="8"/>
  <c r="F44" i="8"/>
  <c r="G44" i="8"/>
  <c r="E13" i="8"/>
  <c r="D19" i="2"/>
  <c r="D34" i="2"/>
  <c r="D36" i="2"/>
  <c r="D39" i="2"/>
  <c r="F13" i="8"/>
  <c r="C45" i="8"/>
  <c r="E45" i="8"/>
  <c r="F45" i="8"/>
  <c r="G45" i="8"/>
  <c r="C46" i="8"/>
  <c r="E46" i="8"/>
  <c r="F46" i="8"/>
  <c r="G46" i="8"/>
  <c r="C47" i="8"/>
  <c r="E47" i="8"/>
  <c r="F47" i="8"/>
  <c r="G47" i="8"/>
  <c r="C48" i="8"/>
  <c r="E48" i="8"/>
  <c r="F48" i="8"/>
  <c r="G48" i="8"/>
  <c r="C49" i="8"/>
  <c r="E49" i="8"/>
  <c r="F49" i="8"/>
  <c r="G49" i="8"/>
  <c r="C50" i="8"/>
  <c r="E50" i="8"/>
  <c r="F50" i="8"/>
  <c r="G50" i="8"/>
  <c r="C51" i="8"/>
  <c r="E51" i="8"/>
  <c r="F51" i="8"/>
  <c r="G51" i="8"/>
  <c r="C52" i="8"/>
  <c r="E52" i="8"/>
  <c r="F52" i="8"/>
  <c r="G52" i="8"/>
  <c r="C53" i="8"/>
  <c r="E53" i="8"/>
  <c r="F53" i="8"/>
  <c r="G53" i="8"/>
  <c r="C54" i="8"/>
  <c r="E54" i="8"/>
  <c r="F54" i="8"/>
  <c r="G54" i="8"/>
  <c r="C55" i="8"/>
  <c r="E55" i="8"/>
  <c r="F55" i="8"/>
  <c r="G55" i="8"/>
  <c r="C56" i="8"/>
  <c r="E56" i="8"/>
  <c r="F56" i="8"/>
  <c r="G56" i="8"/>
  <c r="C57" i="8"/>
  <c r="E57" i="8"/>
  <c r="F57" i="8"/>
  <c r="G57" i="8"/>
  <c r="E14" i="8"/>
  <c r="E19" i="2"/>
  <c r="F14" i="8"/>
  <c r="C58" i="8"/>
  <c r="E58" i="8"/>
  <c r="F58" i="8"/>
  <c r="G58" i="8"/>
  <c r="C59" i="8"/>
  <c r="E59" i="8"/>
  <c r="F59" i="8"/>
  <c r="G59" i="8"/>
  <c r="C60" i="8"/>
  <c r="E60" i="8"/>
  <c r="F60" i="8"/>
  <c r="G60" i="8"/>
  <c r="C61" i="8"/>
  <c r="E61" i="8"/>
  <c r="F61" i="8"/>
  <c r="G61" i="8"/>
  <c r="C62" i="8"/>
  <c r="E62" i="8"/>
  <c r="F62" i="8"/>
  <c r="G62" i="8"/>
  <c r="C63" i="8"/>
  <c r="E63" i="8"/>
  <c r="F63" i="8"/>
  <c r="G63" i="8"/>
  <c r="C64" i="8"/>
  <c r="E64" i="8"/>
  <c r="F64" i="8"/>
  <c r="G64" i="8"/>
  <c r="C65" i="8"/>
  <c r="E65" i="8"/>
  <c r="F65" i="8"/>
  <c r="G65" i="8"/>
  <c r="C66" i="8"/>
  <c r="E66" i="8"/>
  <c r="F66" i="8"/>
  <c r="G66" i="8"/>
  <c r="C67" i="8"/>
  <c r="E67" i="8"/>
  <c r="F67" i="8"/>
  <c r="G67" i="8"/>
  <c r="C68" i="8"/>
  <c r="E68" i="8"/>
  <c r="F68" i="8"/>
  <c r="G68" i="8"/>
  <c r="E15" i="8"/>
  <c r="F15" i="8"/>
  <c r="C69" i="8"/>
  <c r="E69" i="8"/>
  <c r="F69" i="8"/>
  <c r="G69" i="8"/>
  <c r="C70" i="8"/>
  <c r="E70" i="8"/>
  <c r="F70" i="8"/>
  <c r="G70" i="8"/>
  <c r="C71" i="8"/>
  <c r="E71" i="8"/>
  <c r="F71" i="8"/>
  <c r="G71" i="8"/>
  <c r="C72" i="8"/>
  <c r="E72" i="8"/>
  <c r="F72" i="8"/>
  <c r="G72" i="8"/>
  <c r="C73" i="8"/>
  <c r="E73" i="8"/>
  <c r="F73" i="8"/>
  <c r="G73" i="8"/>
  <c r="C74" i="8"/>
  <c r="E74" i="8"/>
  <c r="F74" i="8"/>
  <c r="G74" i="8"/>
  <c r="C75" i="8"/>
  <c r="E75" i="8"/>
  <c r="F75" i="8"/>
  <c r="G75" i="8"/>
  <c r="C76" i="8"/>
  <c r="E76" i="8"/>
  <c r="F76" i="8"/>
  <c r="G76" i="8"/>
  <c r="C77" i="8"/>
  <c r="E77" i="8"/>
  <c r="F77" i="8"/>
  <c r="G77" i="8"/>
  <c r="C78" i="8"/>
  <c r="E78" i="8"/>
  <c r="F78" i="8"/>
  <c r="G78" i="8"/>
  <c r="C79" i="8"/>
  <c r="E79" i="8"/>
  <c r="F79" i="8"/>
  <c r="G79" i="8"/>
  <c r="C80" i="8"/>
  <c r="E80" i="8"/>
  <c r="F80" i="8"/>
  <c r="G80" i="8"/>
  <c r="E16" i="8"/>
  <c r="F16" i="8"/>
  <c r="C81" i="8"/>
  <c r="E81" i="8"/>
  <c r="F81" i="8"/>
  <c r="G81" i="8"/>
  <c r="C82" i="8"/>
  <c r="E82" i="8"/>
  <c r="F82" i="8"/>
  <c r="G82" i="8"/>
  <c r="C83" i="8"/>
  <c r="E83" i="8"/>
  <c r="F83" i="8"/>
  <c r="G83" i="8"/>
  <c r="C84" i="8"/>
  <c r="E84" i="8"/>
  <c r="F84" i="8"/>
  <c r="G84" i="8"/>
  <c r="C85" i="8"/>
  <c r="E85" i="8"/>
  <c r="F85" i="8"/>
  <c r="G85" i="8"/>
  <c r="C86" i="8"/>
  <c r="E86" i="8"/>
  <c r="F86" i="8"/>
  <c r="G86" i="8"/>
  <c r="C87" i="8"/>
  <c r="E87" i="8"/>
  <c r="F87" i="8"/>
  <c r="G87" i="8"/>
  <c r="C88" i="8"/>
  <c r="E88" i="8"/>
  <c r="F88" i="8"/>
  <c r="G88" i="8"/>
  <c r="C89" i="8"/>
  <c r="E89" i="8"/>
  <c r="F89" i="8"/>
  <c r="G89" i="8"/>
  <c r="C90" i="8"/>
  <c r="E90" i="8"/>
  <c r="F90" i="8"/>
  <c r="G90" i="8"/>
  <c r="C91" i="8"/>
  <c r="E91" i="8"/>
  <c r="F91" i="8"/>
  <c r="G91" i="8"/>
  <c r="C92" i="8"/>
  <c r="E92" i="8"/>
  <c r="F92" i="8"/>
  <c r="G92" i="8"/>
  <c r="E17" i="8"/>
  <c r="F17" i="8"/>
  <c r="C93" i="8"/>
  <c r="E93" i="8"/>
  <c r="F93" i="8"/>
  <c r="G93" i="8"/>
  <c r="C94" i="8"/>
  <c r="E94" i="8"/>
  <c r="F94" i="8"/>
  <c r="G94" i="8"/>
  <c r="C95" i="8"/>
  <c r="E95" i="8"/>
  <c r="F95" i="8"/>
  <c r="G95" i="8"/>
  <c r="C96" i="8"/>
  <c r="E96" i="8"/>
  <c r="F96" i="8"/>
  <c r="G96" i="8"/>
  <c r="C97" i="8"/>
  <c r="E97" i="8"/>
  <c r="F97" i="8"/>
  <c r="G97" i="8"/>
  <c r="C98" i="8"/>
  <c r="E98" i="8"/>
  <c r="F98" i="8"/>
  <c r="G98" i="8"/>
  <c r="C99" i="8"/>
  <c r="E99" i="8"/>
  <c r="F99" i="8"/>
  <c r="G99" i="8"/>
  <c r="C100" i="8"/>
  <c r="E100" i="8"/>
  <c r="F100" i="8"/>
  <c r="G100" i="8"/>
  <c r="C101" i="8"/>
  <c r="E101" i="8"/>
  <c r="F101" i="8"/>
  <c r="G101" i="8"/>
  <c r="C102" i="8"/>
  <c r="E102" i="8"/>
  <c r="F102" i="8"/>
  <c r="G102" i="8"/>
  <c r="C103" i="8"/>
  <c r="E103" i="8"/>
  <c r="F103" i="8"/>
  <c r="G103" i="8"/>
  <c r="C104" i="8"/>
  <c r="E104" i="8"/>
  <c r="F104" i="8"/>
  <c r="G104" i="8"/>
  <c r="E18" i="8"/>
  <c r="F18" i="8"/>
</calcChain>
</file>

<file path=xl/comments1.xml><?xml version="1.0" encoding="utf-8"?>
<comments xmlns="http://schemas.openxmlformats.org/spreadsheetml/2006/main">
  <authors>
    <author>Equipo</author>
  </authors>
  <commentList>
    <comment ref="B16" authorId="0" shapeId="0">
      <text>
        <r>
          <rPr>
            <b/>
            <sz val="8"/>
            <color indexed="81"/>
            <rFont val="Tahoma"/>
            <family val="2"/>
          </rPr>
          <t>Equipo:</t>
        </r>
        <r>
          <rPr>
            <sz val="8"/>
            <color indexed="81"/>
            <rFont val="Tahoma"/>
            <family val="2"/>
          </rPr>
          <t xml:space="preserve">
EL AUTONOMO GENERAL SIN BONIFICACION ES DE 254,21 EUROS</t>
        </r>
      </text>
    </comment>
    <comment ref="B18" authorId="0" shapeId="0">
      <text>
        <r>
          <rPr>
            <b/>
            <sz val="8"/>
            <color indexed="81"/>
            <rFont val="Tahoma"/>
            <family val="2"/>
          </rPr>
          <t>Equipo:</t>
        </r>
        <r>
          <rPr>
            <sz val="8"/>
            <color indexed="81"/>
            <rFont val="Tahoma"/>
            <family val="2"/>
          </rPr>
          <t xml:space="preserve">
LOS SEGUROS SOCIALES SON APROXIMADAMENTE UN 40% DEL SALARIO Y EN EL PLAN DE EMPRESA NO SE CONTEMPLAN LAS BONIFICACIONES </t>
        </r>
      </text>
    </comment>
  </commentList>
</comments>
</file>

<file path=xl/sharedStrings.xml><?xml version="1.0" encoding="utf-8"?>
<sst xmlns="http://schemas.openxmlformats.org/spreadsheetml/2006/main" count="232" uniqueCount="217">
  <si>
    <t>PLAN DE INVERSIONES INICIALES</t>
  </si>
  <si>
    <t>CONCEPTO</t>
  </si>
  <si>
    <t>COSTE/EUROS</t>
  </si>
  <si>
    <t>Herramientas y utillaje</t>
  </si>
  <si>
    <t>Mobiliario y enseres</t>
  </si>
  <si>
    <t>Derechos de traspaso/Patentes y marcas</t>
  </si>
  <si>
    <t>Gastos de constitución y puesta en marcha</t>
  </si>
  <si>
    <t>TOTAL</t>
  </si>
  <si>
    <t>PLAN DE FINANCIACIÓN</t>
  </si>
  <si>
    <t xml:space="preserve"> </t>
  </si>
  <si>
    <t>IMPORTE/EUROS</t>
  </si>
  <si>
    <t>Otros (Leasing, aportaciones sin costes financieros, etc.)</t>
  </si>
  <si>
    <t>CUENTA DE PÉRDIDAS Y GANANCIAS</t>
  </si>
  <si>
    <t>INGRESOS</t>
  </si>
  <si>
    <t>PRIMER AÑO</t>
  </si>
  <si>
    <t>SEGUNDO AÑO</t>
  </si>
  <si>
    <t>Ventas</t>
  </si>
  <si>
    <t>Existencias finales</t>
  </si>
  <si>
    <t>GASTOS</t>
  </si>
  <si>
    <t>Compras materias primas y auxiliares</t>
  </si>
  <si>
    <t>Existencias iniciales</t>
  </si>
  <si>
    <t>Retribución propia</t>
  </si>
  <si>
    <t>Seguros autónomos</t>
  </si>
  <si>
    <t>Sueldo personal o colaboradores</t>
  </si>
  <si>
    <t>S.S. a cargo de la empresa</t>
  </si>
  <si>
    <t>Tributos (contribuciones, tasas, etc.)</t>
  </si>
  <si>
    <t>Alquileres</t>
  </si>
  <si>
    <t>Seguros</t>
  </si>
  <si>
    <t>Mantenimiento y reparaciones</t>
  </si>
  <si>
    <t>INGRESOS - GASTOS =</t>
  </si>
  <si>
    <t>(Beneficios antes de impuestos)</t>
  </si>
  <si>
    <t>Inmovilizado material</t>
  </si>
  <si>
    <t>2ºTRIMESTRE</t>
  </si>
  <si>
    <t>4º TRIMESTRE</t>
  </si>
  <si>
    <t>IVA repercutido</t>
  </si>
  <si>
    <t>Préstamos</t>
  </si>
  <si>
    <t>Proveedores</t>
  </si>
  <si>
    <t>Sueldos y salarios</t>
  </si>
  <si>
    <t>Seguridad social</t>
  </si>
  <si>
    <t>IRPF</t>
  </si>
  <si>
    <t>Impuestos y tasas</t>
  </si>
  <si>
    <t>Comisiones</t>
  </si>
  <si>
    <t>Publicidad y promoción</t>
  </si>
  <si>
    <t>Suministros</t>
  </si>
  <si>
    <t>Mantenimiento y reparación</t>
  </si>
  <si>
    <t>Primas de seguros</t>
  </si>
  <si>
    <t>Gastos de transporte</t>
  </si>
  <si>
    <t>Pagos por inversión</t>
  </si>
  <si>
    <t>Intereses de créditos</t>
  </si>
  <si>
    <t>Devolución de créditos</t>
  </si>
  <si>
    <t>IVA soportado</t>
  </si>
  <si>
    <t>Total pagos</t>
  </si>
  <si>
    <t>Diferencia cobros - pagos</t>
  </si>
  <si>
    <t>IVA a pagar</t>
  </si>
  <si>
    <t>Saldo anterior</t>
  </si>
  <si>
    <t>Saldo acumulado</t>
  </si>
  <si>
    <t>Total cobros</t>
  </si>
  <si>
    <t>total anual</t>
  </si>
  <si>
    <t>BALANCE DE SITUACIÓN</t>
  </si>
  <si>
    <t>ACTIVO</t>
  </si>
  <si>
    <t>IMPORTE</t>
  </si>
  <si>
    <t>Inmovilizado</t>
  </si>
  <si>
    <t>Inmovilizado inmaterial</t>
  </si>
  <si>
    <t>(menos amortización acumulada)</t>
  </si>
  <si>
    <t>* Propiedad industrial</t>
  </si>
  <si>
    <t>* Derechos de traspaso</t>
  </si>
  <si>
    <t>* Fondo de comercio</t>
  </si>
  <si>
    <t>* Edificios, locales y terrenos</t>
  </si>
  <si>
    <t>* Maquinaria</t>
  </si>
  <si>
    <t>* Elementos de transporte</t>
  </si>
  <si>
    <t>* Herramientas y utillaje</t>
  </si>
  <si>
    <t>* Mobiliario y enseres</t>
  </si>
  <si>
    <t>* Créditos</t>
  </si>
  <si>
    <t>* Valores de renta fija</t>
  </si>
  <si>
    <t>Existencias</t>
  </si>
  <si>
    <t>Deudores</t>
  </si>
  <si>
    <t>* Clientes</t>
  </si>
  <si>
    <t>Tesorería</t>
  </si>
  <si>
    <t>* Caja</t>
  </si>
  <si>
    <t>* Bancos</t>
  </si>
  <si>
    <t>TOTAL ACTIVO</t>
  </si>
  <si>
    <t>* Mercaderías/Materias primas</t>
  </si>
  <si>
    <t>PASIVO</t>
  </si>
  <si>
    <t>Fondos propios</t>
  </si>
  <si>
    <t>* Capital social</t>
  </si>
  <si>
    <t>Servicios bancarios y similares</t>
  </si>
  <si>
    <t>Gastos financieros de préstamo</t>
  </si>
  <si>
    <t>Otros gastos financieros</t>
  </si>
  <si>
    <t xml:space="preserve">* Pérdidas y ganancias </t>
  </si>
  <si>
    <t>Depósitos y fianzas por alquiler de local</t>
  </si>
  <si>
    <t>Otros gastos</t>
  </si>
  <si>
    <t>Dotación a la amortización del inmovilizado inmaterial</t>
  </si>
  <si>
    <t>Dotación a la amortización del inmovilizado material</t>
  </si>
  <si>
    <t>CUOTA ANUAL</t>
  </si>
  <si>
    <t>Instalaciones (adecuacion del local: altas + reformas)</t>
  </si>
  <si>
    <t>Ingresos Financieros (prestamos)</t>
  </si>
  <si>
    <t>Otros (ingresos extraordinarios)</t>
  </si>
  <si>
    <t>Describa la planificación de las funciones y tareas a desarrollar por los diferentes trabajadores de la empresa.</t>
  </si>
  <si>
    <t>Describa los canales de distribución que piensa utilizar para llegar a sus clientes</t>
  </si>
  <si>
    <t>Edificios, locales y terrenos (compra en propiedad) (*)</t>
  </si>
  <si>
    <t>Beneficios despues de impuestos</t>
  </si>
  <si>
    <t>CUOTA INTERESES</t>
  </si>
  <si>
    <t>CUOTA AMORT</t>
  </si>
  <si>
    <t>Importe del capital</t>
  </si>
  <si>
    <t>Amortización años</t>
  </si>
  <si>
    <t>Amortización meses</t>
  </si>
  <si>
    <t>Tipo anual nominal</t>
  </si>
  <si>
    <t>Tipo mensual</t>
  </si>
  <si>
    <t>N</t>
  </si>
  <si>
    <t>Capital Pendiente</t>
  </si>
  <si>
    <t>Cuota</t>
  </si>
  <si>
    <t>Cuota Intereses</t>
  </si>
  <si>
    <t>Cuota Capital</t>
  </si>
  <si>
    <t>Capital Amortizado</t>
  </si>
  <si>
    <t xml:space="preserve">Equipos informaticos </t>
  </si>
  <si>
    <t xml:space="preserve">Elementos de transportes </t>
  </si>
  <si>
    <t>Aplicaciones informaticas (software)</t>
  </si>
  <si>
    <t>Capitalización (prestaciones por desempleo: pago unico cobrado)</t>
  </si>
  <si>
    <t>existencias iniciales de Materias primas (*)</t>
  </si>
  <si>
    <t>Dotación a las provisiones (gastos imprevistos)</t>
  </si>
  <si>
    <t>Otros acreedorese inmobilizado a largo plazo</t>
  </si>
  <si>
    <t xml:space="preserve">Maquinaria </t>
  </si>
  <si>
    <t>Recursos propios (aportaciones de socios)</t>
  </si>
  <si>
    <t>Créditos o préstamos (ya concedidos o en fase de aprobacion)</t>
  </si>
  <si>
    <t>Capital social (según escrituras)</t>
  </si>
  <si>
    <t>Suministros (luz, agua, teléfono, gasolina, etc.)</t>
  </si>
  <si>
    <t>Gastos diversos (papeleria, uniformes, gastos resturantes,mensajeria, locomocion etc)</t>
  </si>
  <si>
    <t>TERCER AÑO</t>
  </si>
  <si>
    <t>PREVISIÓN DE TESORERIA PARA EL 1º AÑO</t>
  </si>
  <si>
    <t>1º TRIMESTRE</t>
  </si>
  <si>
    <t>3º TRIMESTRE</t>
  </si>
  <si>
    <t>Otros (aportaciones de socios, leasing y Pago Único)</t>
  </si>
  <si>
    <t>COBROS</t>
  </si>
  <si>
    <t>PAGOS</t>
  </si>
  <si>
    <t xml:space="preserve">Otros gastos diversos </t>
  </si>
  <si>
    <t>ACTIVO NO CORRIENTE</t>
  </si>
  <si>
    <t xml:space="preserve">* Aplicaciones Informaticas </t>
  </si>
  <si>
    <t xml:space="preserve">* Equipos informaticos </t>
  </si>
  <si>
    <t>Inversiones Financieras a largo plazo</t>
  </si>
  <si>
    <t>TOTAL ACTIVO NO CORRIENTE</t>
  </si>
  <si>
    <t xml:space="preserve">ACTIVO CORRIENTE </t>
  </si>
  <si>
    <t xml:space="preserve">* Hacienda pública acreedora </t>
  </si>
  <si>
    <t>*Inversiones financieras a corto plazo</t>
  </si>
  <si>
    <t xml:space="preserve">IMPORTE </t>
  </si>
  <si>
    <t>TOTAL ACTIVO CORRIENTE</t>
  </si>
  <si>
    <t>Subvenciones de capital</t>
  </si>
  <si>
    <t>Provisión de insolvencias</t>
  </si>
  <si>
    <t xml:space="preserve">PATRIMONIO NETO </t>
  </si>
  <si>
    <t xml:space="preserve">PASIVO NO CORRIENTE </t>
  </si>
  <si>
    <t>Deudas con entidades de crédito a largo plazo</t>
  </si>
  <si>
    <t xml:space="preserve">PASIVO CORRIENTE </t>
  </si>
  <si>
    <t>Deudas con entidades de crédito a cotro plazo</t>
  </si>
  <si>
    <t>Cuentas corrientes corto plazo ( aportaciones socios)</t>
  </si>
  <si>
    <t xml:space="preserve">Otros acreedores </t>
  </si>
  <si>
    <t xml:space="preserve">   * acreedores de inmovilizado a corto plazo </t>
  </si>
  <si>
    <t xml:space="preserve">   * remuneraciones pendiente de pago </t>
  </si>
  <si>
    <t xml:space="preserve">   * hacienda publica acreedora </t>
  </si>
  <si>
    <t xml:space="preserve">   * organismo de la segurida social acreedora </t>
  </si>
  <si>
    <t xml:space="preserve">TOTAL PATRIMONIO NETO Y PASIVO </t>
  </si>
  <si>
    <t xml:space="preserve">   * acreedores prestacion de servicios (proveedores)</t>
  </si>
  <si>
    <t>NOTA: LA SUMA DEL CAPITAL SOCIAL Y LOS RECURSOS PROPIOS TIENES QUE SER COMO MINIMO EL 25% DE LA INVERSION</t>
  </si>
  <si>
    <t>Gastos de Constitucion (notarias, registros, …)</t>
  </si>
  <si>
    <t>Servicios exteriores (gestorías, ...)</t>
  </si>
  <si>
    <t>IVA Soportado (Elementos de Inversión )</t>
  </si>
  <si>
    <t>Incentivos (ya concedidos)</t>
  </si>
  <si>
    <t>Servicios exteriores (gestorias, gastos constitucion, otros gastos diversos..)</t>
  </si>
  <si>
    <t xml:space="preserve">Tranportes </t>
  </si>
  <si>
    <t>Incentivos (ya concedidos )</t>
  </si>
  <si>
    <t>cumplimentar</t>
  </si>
  <si>
    <t>AMORTIZACION PRÉSTAMO</t>
  </si>
  <si>
    <t>1. BREVE PRESENTACIÓN DEL PROMOTOR/ES</t>
  </si>
  <si>
    <t>Nombre y apellidos:</t>
  </si>
  <si>
    <t>DNI/NIE:</t>
  </si>
  <si>
    <t>Domicilio y código postal:</t>
  </si>
  <si>
    <t>Teléfono:</t>
  </si>
  <si>
    <t>Email:</t>
  </si>
  <si>
    <t>Formación:</t>
  </si>
  <si>
    <t>Experiencia:</t>
  </si>
  <si>
    <t>3. DESCRIPCION DE LA IDEA</t>
  </si>
  <si>
    <t>Describa brevemente la actividad a desarrollar (productos y/o servicios)</t>
  </si>
  <si>
    <t>Fecha prevista del comienzo de la actividad (mes y año):</t>
  </si>
  <si>
    <t>Y EQUIPAMIENTO</t>
  </si>
  <si>
    <t xml:space="preserve">¿Tiene necesidad de local?         SI          NO </t>
  </si>
  <si>
    <t xml:space="preserve"> Dirección del local: </t>
  </si>
  <si>
    <t>¿Es comprado o arrendado?</t>
  </si>
  <si>
    <t>¿Necesita adecuación?</t>
  </si>
  <si>
    <t>Describa brevemente las características de los potenciales clientes</t>
  </si>
  <si>
    <t>Indique quiénes son sus proveedores habituales</t>
  </si>
  <si>
    <t>Indique a los competidores y describa sus principales características</t>
  </si>
  <si>
    <t>Establezca las formas y sistemas de promoción y publicidad que va a utilizar para dar a conocer su empresa y su producto.</t>
  </si>
  <si>
    <t>Indicar nombre comercial de la empresa e inserte logotipo de la empresa</t>
  </si>
  <si>
    <t>Forma jurídica</t>
  </si>
  <si>
    <t>Coste mensual de alquiler</t>
  </si>
  <si>
    <t>Describa qué herramientas y maquinaria utiliza en su actividad</t>
  </si>
  <si>
    <t>Contratación de personal prevista, incluyendo socios trabajadores.</t>
  </si>
  <si>
    <t>4. IMAGEN CORPORATIVA</t>
  </si>
  <si>
    <t>5. ASPECTOS INNOVADORES DEL PRODUCTO O SERVICIO</t>
  </si>
  <si>
    <t>6. LOCAL U OFICINA</t>
  </si>
  <si>
    <t>7.- INFRAESTRUCTURAS NECESARIAS</t>
  </si>
  <si>
    <t>8. ORGANIZACIÓN Y RECURSOS HUMANOS</t>
  </si>
  <si>
    <t>9. CLIENTES</t>
  </si>
  <si>
    <t>10. COMPETENCIA</t>
  </si>
  <si>
    <t>11. DISTRIBUCIÓN</t>
  </si>
  <si>
    <t>12. PROMOCIÓN Y PUBLICIDAD</t>
  </si>
  <si>
    <t>13. OTROS DATOS DE INTERÉS</t>
  </si>
  <si>
    <t>14. PLAN ECONÓMICO FINANCIERO</t>
  </si>
  <si>
    <t>15. CUENTA DE RESULTADOS</t>
  </si>
  <si>
    <t xml:space="preserve">16. PREVISION DE TESORERIA </t>
  </si>
  <si>
    <t>17. BALANCE SITUACION</t>
  </si>
  <si>
    <t>2. FORMA JURÍDICA Y FECHA COMIENZO ACTIVIDAD PREVISTA</t>
  </si>
  <si>
    <t>NOTA: TODOS LOS IMPORTES SON SIN INCLUIR EL IVA, AL SER UN IMPUESTO NO SE SUBVENCIONA. ( POR NORMA GENERAL ES EL 21% AUNQUE PUEDE VARIAR)</t>
  </si>
  <si>
    <t>NOTA: EL IVA AL REGIMEN GENERAL SERA AL 21%, EL REDUCIDO AL 10% Y EL SUPERREDUCIDO AL 4%</t>
  </si>
  <si>
    <r>
      <t>Nota</t>
    </r>
    <r>
      <rPr>
        <sz val="10"/>
        <color indexed="23"/>
        <rFont val="Open Sans"/>
        <family val="2"/>
      </rPr>
      <t>: Si son más de uno los promotores, adjuntar currículum vitae de cada uno de ellos.</t>
    </r>
  </si>
  <si>
    <t>DESCRIPCIÓN DEL PROYECTO</t>
  </si>
  <si>
    <t>INVERSIÓN Y FINANCIACIÓN</t>
  </si>
  <si>
    <r>
      <t>Depósitos y fianzas a largo plazo</t>
    </r>
    <r>
      <rPr>
        <b/>
        <sz val="10"/>
        <color indexed="63"/>
        <rFont val="Open Sans"/>
        <family val="2"/>
      </rPr>
      <t xml:space="preserve"> </t>
    </r>
  </si>
  <si>
    <r>
      <t>* otras instalaciones</t>
    </r>
    <r>
      <rPr>
        <b/>
        <sz val="10"/>
        <color indexed="63"/>
        <rFont val="Open Sans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</si>
</sst>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7" formatCode="#,##0.00\ &quot;€&quot;;\-#,##0.00\ &quot;€&quot;"/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\ _p_t_a_-;\-* #,##0\ _p_t_a_-;_-* &quot;-&quot;\ _p_t_a_-;_-@_-"/>
    <numFmt numFmtId="166" formatCode="_-* #,##0.00\ &quot;pta&quot;_-;\-* #,##0.00\ &quot;pta&quot;_-;_-* &quot;-&quot;??\ &quot;pta&quot;_-;_-@_-"/>
    <numFmt numFmtId="167" formatCode="_-* #,##0.00\ _p_t_a_-;\-* #,##0.00\ _p_t_a_-;_-* &quot;-&quot;\ _p_t_a_-;_-@_-"/>
    <numFmt numFmtId="168" formatCode="0.0"/>
    <numFmt numFmtId="169" formatCode="#,##0.00\ &quot;€&quot;"/>
    <numFmt numFmtId="170" formatCode="#,##0.00_ ;[Red]\-#,##0.00\ "/>
  </numFmts>
  <fonts count="55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Open Sans"/>
      <family val="2"/>
    </font>
    <font>
      <b/>
      <sz val="10"/>
      <name val="Open Sans"/>
      <family val="2"/>
    </font>
    <font>
      <sz val="12"/>
      <name val="Open Sans"/>
      <family val="2"/>
    </font>
    <font>
      <b/>
      <sz val="12"/>
      <name val="Open Sans"/>
      <family val="2"/>
    </font>
    <font>
      <b/>
      <sz val="14"/>
      <name val="Open Sans"/>
      <family val="2"/>
    </font>
    <font>
      <b/>
      <sz val="10"/>
      <color indexed="17"/>
      <name val="Open Sans"/>
      <family val="2"/>
    </font>
    <font>
      <b/>
      <sz val="11"/>
      <name val="Open Sans"/>
      <family val="2"/>
    </font>
    <font>
      <sz val="11"/>
      <name val="Open Sans"/>
      <family val="2"/>
    </font>
    <font>
      <sz val="8"/>
      <name val="Open Sans"/>
      <family val="2"/>
    </font>
    <font>
      <sz val="10"/>
      <color indexed="17"/>
      <name val="Open Sans"/>
      <family val="2"/>
    </font>
    <font>
      <b/>
      <sz val="10"/>
      <color indexed="43"/>
      <name val="Open Sans"/>
      <family val="2"/>
    </font>
    <font>
      <b/>
      <i/>
      <sz val="8"/>
      <color indexed="43"/>
      <name val="Open Sans"/>
      <family val="2"/>
    </font>
    <font>
      <b/>
      <sz val="8"/>
      <color indexed="43"/>
      <name val="Open Sans"/>
      <family val="2"/>
    </font>
    <font>
      <b/>
      <sz val="10"/>
      <color indexed="63"/>
      <name val="Open Sans"/>
      <family val="2"/>
    </font>
    <font>
      <sz val="10"/>
      <color indexed="23"/>
      <name val="Open Sans"/>
      <family val="2"/>
    </font>
    <font>
      <b/>
      <sz val="12"/>
      <color rgb="FF4F81BD"/>
      <name val="Open Sans"/>
      <family val="2"/>
    </font>
    <font>
      <b/>
      <sz val="12"/>
      <color theme="9" tint="-0.249977111117893"/>
      <name val="Open Sans"/>
      <family val="2"/>
    </font>
    <font>
      <b/>
      <sz val="10"/>
      <color theme="1" tint="0.34998626667073579"/>
      <name val="Open Sans"/>
      <family val="2"/>
    </font>
    <font>
      <sz val="10"/>
      <color theme="1" tint="0.34998626667073579"/>
      <name val="Open Sans"/>
      <family val="2"/>
    </font>
    <font>
      <b/>
      <sz val="10"/>
      <color theme="0" tint="-0.499984740745262"/>
      <name val="Open Sans"/>
      <family val="2"/>
    </font>
    <font>
      <b/>
      <sz val="18"/>
      <color theme="0"/>
      <name val="Open Sans"/>
      <family val="2"/>
    </font>
    <font>
      <b/>
      <sz val="14"/>
      <color theme="0" tint="-4.9989318521683403E-2"/>
      <name val="Open Sans"/>
      <family val="2"/>
    </font>
    <font>
      <b/>
      <sz val="14"/>
      <color theme="0"/>
      <name val="Open Sans"/>
      <family val="2"/>
    </font>
    <font>
      <b/>
      <sz val="12"/>
      <color theme="0"/>
      <name val="Open Sans"/>
      <family val="2"/>
    </font>
    <font>
      <b/>
      <sz val="11"/>
      <color theme="1" tint="0.34998626667073579"/>
      <name val="Open Sans"/>
      <family val="2"/>
    </font>
    <font>
      <sz val="11"/>
      <color theme="1" tint="0.34998626667073579"/>
      <name val="Open Sans"/>
      <family val="2"/>
    </font>
    <font>
      <b/>
      <sz val="11"/>
      <color theme="0"/>
      <name val="Open Sans"/>
      <family val="2"/>
    </font>
    <font>
      <b/>
      <sz val="12"/>
      <color theme="1" tint="0.34998626667073579"/>
      <name val="Open Sans"/>
      <family val="2"/>
    </font>
    <font>
      <b/>
      <sz val="10"/>
      <color theme="0"/>
      <name val="Open Sans"/>
      <family val="2"/>
    </font>
    <font>
      <sz val="10"/>
      <color theme="0"/>
      <name val="Open Sans"/>
      <family val="2"/>
    </font>
    <font>
      <b/>
      <sz val="16"/>
      <color theme="0"/>
      <name val="Open Sans"/>
      <family val="2"/>
    </font>
    <font>
      <b/>
      <i/>
      <sz val="10"/>
      <color theme="0" tint="-0.499984740745262"/>
      <name val="Open Sans"/>
      <family val="2"/>
    </font>
    <font>
      <sz val="10"/>
      <color theme="0" tint="-0.499984740745262"/>
      <name val="Open Sans"/>
      <family val="2"/>
    </font>
    <font>
      <b/>
      <sz val="10"/>
      <color theme="9" tint="-0.499984740745262"/>
      <name val="Open Sans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4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0" fillId="7" borderId="1" applyNumberFormat="0" applyAlignment="0" applyProtection="0"/>
    <xf numFmtId="0" fontId="11" fillId="3" borderId="0" applyNumberFormat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2" fillId="22" borderId="0" applyNumberFormat="0" applyBorder="0" applyAlignment="0" applyProtection="0"/>
    <xf numFmtId="0" fontId="2" fillId="23" borderId="4" applyNumberFormat="0" applyFont="0" applyAlignment="0" applyProtection="0"/>
    <xf numFmtId="0" fontId="13" fillId="16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9" fillId="0" borderId="7" applyNumberFormat="0" applyFill="0" applyAlignment="0" applyProtection="0"/>
    <xf numFmtId="0" fontId="18" fillId="0" borderId="8" applyNumberFormat="0" applyFill="0" applyAlignment="0" applyProtection="0"/>
  </cellStyleXfs>
  <cellXfs count="200">
    <xf numFmtId="0" fontId="0" fillId="0" borderId="0" xfId="0"/>
    <xf numFmtId="0" fontId="21" fillId="24" borderId="0" xfId="0" applyFont="1" applyFill="1"/>
    <xf numFmtId="0" fontId="21" fillId="0" borderId="0" xfId="0" applyFont="1" applyFill="1"/>
    <xf numFmtId="0" fontId="21" fillId="0" borderId="0" xfId="0" applyFont="1"/>
    <xf numFmtId="0" fontId="36" fillId="24" borderId="0" xfId="0" applyFont="1" applyFill="1"/>
    <xf numFmtId="0" fontId="21" fillId="24" borderId="0" xfId="0" applyFont="1" applyFill="1" applyAlignment="1">
      <alignment horizontal="justify" vertical="justify" wrapText="1"/>
    </xf>
    <xf numFmtId="0" fontId="23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Fill="1" applyBorder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23" fillId="0" borderId="0" xfId="0" applyFont="1"/>
    <xf numFmtId="0" fontId="23" fillId="24" borderId="0" xfId="0" applyFont="1" applyFill="1" applyAlignment="1">
      <alignment vertical="center" wrapText="1"/>
    </xf>
    <xf numFmtId="0" fontId="28" fillId="0" borderId="0" xfId="0" applyFont="1" applyAlignment="1">
      <alignment vertical="center" wrapText="1"/>
    </xf>
    <xf numFmtId="0" fontId="27" fillId="0" borderId="0" xfId="0" applyFont="1" applyAlignment="1">
      <alignment vertical="center" wrapText="1"/>
    </xf>
    <xf numFmtId="167" fontId="28" fillId="0" borderId="0" xfId="31" applyNumberFormat="1" applyFont="1" applyAlignment="1">
      <alignment vertical="center" wrapText="1"/>
    </xf>
    <xf numFmtId="0" fontId="28" fillId="0" borderId="0" xfId="0" applyFont="1" applyFill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67" fontId="21" fillId="0" borderId="0" xfId="31" applyNumberFormat="1" applyFont="1" applyAlignment="1">
      <alignment vertical="center" wrapText="1"/>
    </xf>
    <xf numFmtId="0" fontId="27" fillId="0" borderId="0" xfId="0" applyFont="1" applyBorder="1" applyAlignment="1">
      <alignment vertical="center" wrapText="1"/>
    </xf>
    <xf numFmtId="0" fontId="29" fillId="0" borderId="0" xfId="0" applyFont="1" applyAlignment="1">
      <alignment vertical="center" wrapText="1"/>
    </xf>
    <xf numFmtId="0" fontId="26" fillId="0" borderId="0" xfId="0" applyFont="1" applyFill="1" applyAlignment="1">
      <alignment vertical="center" wrapText="1"/>
    </xf>
    <xf numFmtId="0" fontId="21" fillId="0" borderId="0" xfId="0" applyFont="1" applyFill="1" applyAlignment="1">
      <alignment vertical="center" wrapText="1"/>
    </xf>
    <xf numFmtId="167" fontId="21" fillId="0" borderId="0" xfId="0" applyNumberFormat="1" applyFont="1" applyAlignment="1">
      <alignment vertical="center" wrapText="1"/>
    </xf>
    <xf numFmtId="164" fontId="21" fillId="0" borderId="0" xfId="0" applyNumberFormat="1" applyFont="1" applyAlignment="1">
      <alignment vertical="center" wrapText="1"/>
    </xf>
    <xf numFmtId="0" fontId="21" fillId="0" borderId="0" xfId="0" applyFont="1" applyBorder="1" applyAlignment="1">
      <alignment vertical="center" wrapText="1"/>
    </xf>
    <xf numFmtId="0" fontId="27" fillId="0" borderId="0" xfId="0" applyFont="1" applyFill="1" applyBorder="1"/>
    <xf numFmtId="0" fontId="28" fillId="0" borderId="0" xfId="0" applyFont="1" applyFill="1" applyBorder="1"/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/>
    </xf>
    <xf numFmtId="0" fontId="26" fillId="0" borderId="0" xfId="0" applyFont="1" applyFill="1"/>
    <xf numFmtId="0" fontId="30" fillId="0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21" fillId="0" borderId="0" xfId="0" applyFont="1" applyBorder="1"/>
    <xf numFmtId="0" fontId="21" fillId="0" borderId="0" xfId="0" applyFont="1" applyAlignment="1">
      <alignment horizontal="center"/>
    </xf>
    <xf numFmtId="0" fontId="21" fillId="0" borderId="0" xfId="0" applyFont="1" applyFill="1" applyAlignment="1">
      <alignment horizontal="center"/>
    </xf>
    <xf numFmtId="0" fontId="21" fillId="0" borderId="0" xfId="0" applyFont="1" applyAlignment="1">
      <alignment vertical="center"/>
    </xf>
    <xf numFmtId="164" fontId="21" fillId="0" borderId="0" xfId="0" applyNumberFormat="1" applyFont="1" applyAlignment="1">
      <alignment vertical="center"/>
    </xf>
    <xf numFmtId="170" fontId="21" fillId="0" borderId="0" xfId="0" applyNumberFormat="1" applyFont="1"/>
    <xf numFmtId="0" fontId="23" fillId="0" borderId="0" xfId="0" applyFont="1" applyBorder="1"/>
    <xf numFmtId="0" fontId="23" fillId="0" borderId="0" xfId="0" applyFont="1" applyFill="1" applyBorder="1"/>
    <xf numFmtId="0" fontId="21" fillId="0" borderId="0" xfId="0" applyFont="1" applyFill="1" applyBorder="1"/>
    <xf numFmtId="164" fontId="21" fillId="0" borderId="0" xfId="0" applyNumberFormat="1" applyFont="1" applyFill="1" applyBorder="1"/>
    <xf numFmtId="0" fontId="21" fillId="0" borderId="0" xfId="0" applyFont="1" applyAlignment="1">
      <alignment horizontal="center" vertical="center"/>
    </xf>
    <xf numFmtId="0" fontId="31" fillId="0" borderId="0" xfId="0" applyFont="1" applyFill="1" applyAlignment="1">
      <alignment vertical="center"/>
    </xf>
    <xf numFmtId="169" fontId="32" fillId="0" borderId="0" xfId="0" applyNumberFormat="1" applyFont="1" applyFill="1" applyAlignment="1">
      <alignment horizontal="center" vertical="center"/>
    </xf>
    <xf numFmtId="169" fontId="33" fillId="0" borderId="0" xfId="0" applyNumberFormat="1" applyFont="1" applyFill="1" applyAlignment="1">
      <alignment horizontal="center" vertical="center"/>
    </xf>
    <xf numFmtId="169" fontId="21" fillId="0" borderId="0" xfId="0" applyNumberFormat="1" applyFont="1" applyAlignment="1">
      <alignment horizontal="center" vertical="center"/>
    </xf>
    <xf numFmtId="169" fontId="21" fillId="0" borderId="0" xfId="0" applyNumberFormat="1" applyFont="1" applyAlignment="1">
      <alignment vertical="center"/>
    </xf>
    <xf numFmtId="0" fontId="22" fillId="25" borderId="0" xfId="0" applyFont="1" applyFill="1" applyAlignment="1">
      <alignment vertical="center"/>
    </xf>
    <xf numFmtId="0" fontId="38" fillId="24" borderId="0" xfId="0" applyFont="1" applyFill="1"/>
    <xf numFmtId="0" fontId="39" fillId="24" borderId="0" xfId="0" applyFont="1" applyFill="1"/>
    <xf numFmtId="0" fontId="40" fillId="24" borderId="0" xfId="0" applyFont="1" applyFill="1"/>
    <xf numFmtId="0" fontId="41" fillId="24" borderId="0" xfId="0" applyFont="1" applyFill="1" applyAlignment="1">
      <alignment vertical="center"/>
    </xf>
    <xf numFmtId="0" fontId="41" fillId="24" borderId="0" xfId="0" applyFont="1" applyFill="1" applyAlignment="1">
      <alignment horizontal="center" vertical="center"/>
    </xf>
    <xf numFmtId="0" fontId="44" fillId="28" borderId="10" xfId="0" applyFont="1" applyFill="1" applyBorder="1" applyAlignment="1">
      <alignment horizontal="center" vertical="center" wrapText="1"/>
    </xf>
    <xf numFmtId="0" fontId="44" fillId="28" borderId="11" xfId="0" applyFont="1" applyFill="1" applyBorder="1" applyAlignment="1">
      <alignment horizontal="center" vertical="center" wrapText="1"/>
    </xf>
    <xf numFmtId="0" fontId="39" fillId="0" borderId="12" xfId="0" applyFont="1" applyBorder="1" applyAlignment="1">
      <alignment vertical="center" wrapText="1"/>
    </xf>
    <xf numFmtId="0" fontId="39" fillId="0" borderId="12" xfId="0" applyFont="1" applyFill="1" applyBorder="1" applyAlignment="1">
      <alignment vertical="center" wrapText="1"/>
    </xf>
    <xf numFmtId="170" fontId="39" fillId="0" borderId="12" xfId="31" applyNumberFormat="1" applyFont="1" applyBorder="1" applyAlignment="1" applyProtection="1">
      <alignment horizontal="center" vertical="center" wrapText="1"/>
      <protection locked="0"/>
    </xf>
    <xf numFmtId="170" fontId="39" fillId="0" borderId="12" xfId="31" applyNumberFormat="1" applyFont="1" applyFill="1" applyBorder="1" applyAlignment="1" applyProtection="1">
      <alignment horizontal="center" vertical="center" wrapText="1"/>
      <protection locked="0"/>
    </xf>
    <xf numFmtId="0" fontId="39" fillId="0" borderId="13" xfId="0" applyFont="1" applyBorder="1"/>
    <xf numFmtId="164" fontId="39" fillId="0" borderId="13" xfId="31" applyNumberFormat="1" applyFont="1" applyBorder="1" applyAlignment="1" applyProtection="1">
      <alignment horizontal="center" vertical="center"/>
    </xf>
    <xf numFmtId="0" fontId="45" fillId="28" borderId="10" xfId="0" applyFont="1" applyFill="1" applyBorder="1" applyAlignment="1">
      <alignment vertical="center" wrapText="1"/>
    </xf>
    <xf numFmtId="170" fontId="45" fillId="28" borderId="10" xfId="31" applyNumberFormat="1" applyFont="1" applyFill="1" applyBorder="1" applyAlignment="1" applyProtection="1">
      <alignment horizontal="center" vertical="center" wrapText="1"/>
    </xf>
    <xf numFmtId="0" fontId="28" fillId="24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169" fontId="28" fillId="0" borderId="0" xfId="0" applyNumberFormat="1" applyFont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12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>
      <alignment horizontal="center" vertical="center" wrapText="1"/>
    </xf>
    <xf numFmtId="170" fontId="46" fillId="0" borderId="12" xfId="0" applyNumberFormat="1" applyFont="1" applyBorder="1" applyAlignment="1" applyProtection="1">
      <alignment horizontal="center" vertical="center" wrapText="1"/>
      <protection locked="0"/>
    </xf>
    <xf numFmtId="0" fontId="39" fillId="0" borderId="13" xfId="0" applyFont="1" applyBorder="1" applyAlignment="1">
      <alignment vertical="center" wrapText="1"/>
    </xf>
    <xf numFmtId="170" fontId="39" fillId="0" borderId="13" xfId="31" applyNumberFormat="1" applyFont="1" applyBorder="1" applyAlignment="1" applyProtection="1">
      <alignment horizontal="center" vertical="center" wrapText="1"/>
      <protection locked="0"/>
    </xf>
    <xf numFmtId="170" fontId="46" fillId="0" borderId="13" xfId="0" applyNumberFormat="1" applyFont="1" applyBorder="1" applyAlignment="1" applyProtection="1">
      <alignment horizontal="center" vertical="center" wrapText="1"/>
      <protection locked="0"/>
    </xf>
    <xf numFmtId="44" fontId="38" fillId="29" borderId="10" xfId="0" applyNumberFormat="1" applyFont="1" applyFill="1" applyBorder="1" applyAlignment="1">
      <alignment vertical="center" wrapText="1"/>
    </xf>
    <xf numFmtId="170" fontId="38" fillId="29" borderId="10" xfId="31" applyNumberFormat="1" applyFont="1" applyFill="1" applyBorder="1" applyAlignment="1">
      <alignment horizontal="center" vertical="center" wrapText="1"/>
    </xf>
    <xf numFmtId="170" fontId="39" fillId="0" borderId="12" xfId="0" applyNumberFormat="1" applyFont="1" applyBorder="1" applyAlignment="1" applyProtection="1">
      <alignment horizontal="center" vertical="center" wrapText="1"/>
      <protection locked="0"/>
    </xf>
    <xf numFmtId="0" fontId="47" fillId="28" borderId="10" xfId="0" applyFont="1" applyFill="1" applyBorder="1" applyAlignment="1">
      <alignment vertical="center" wrapText="1"/>
    </xf>
    <xf numFmtId="170" fontId="47" fillId="28" borderId="10" xfId="31" applyNumberFormat="1" applyFont="1" applyFill="1" applyBorder="1" applyAlignment="1" applyProtection="1">
      <alignment horizontal="center" vertical="center" wrapText="1"/>
    </xf>
    <xf numFmtId="0" fontId="47" fillId="28" borderId="10" xfId="0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center" wrapText="1"/>
    </xf>
    <xf numFmtId="0" fontId="21" fillId="0" borderId="0" xfId="0" applyFont="1" applyAlignment="1">
      <alignment horizontal="center" wrapText="1"/>
    </xf>
    <xf numFmtId="0" fontId="21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170" fontId="39" fillId="0" borderId="12" xfId="31" applyNumberFormat="1" applyFont="1" applyBorder="1" applyAlignment="1" applyProtection="1">
      <alignment horizontal="center" vertical="center" wrapText="1"/>
    </xf>
    <xf numFmtId="170" fontId="39" fillId="0" borderId="12" xfId="31" applyNumberFormat="1" applyFont="1" applyFill="1" applyBorder="1" applyAlignment="1" applyProtection="1">
      <alignment horizontal="center" vertical="center" wrapText="1"/>
    </xf>
    <xf numFmtId="0" fontId="39" fillId="0" borderId="13" xfId="0" applyFont="1" applyFill="1" applyBorder="1" applyAlignment="1">
      <alignment vertical="center" wrapText="1"/>
    </xf>
    <xf numFmtId="170" fontId="39" fillId="0" borderId="13" xfId="31" applyNumberFormat="1" applyFont="1" applyFill="1" applyBorder="1" applyAlignment="1" applyProtection="1">
      <alignment horizontal="center" vertical="center" wrapText="1"/>
    </xf>
    <xf numFmtId="170" fontId="39" fillId="0" borderId="13" xfId="31" applyNumberFormat="1" applyFont="1" applyFill="1" applyBorder="1" applyAlignment="1" applyProtection="1">
      <alignment horizontal="center" vertical="center" wrapText="1"/>
      <protection locked="0"/>
    </xf>
    <xf numFmtId="44" fontId="38" fillId="29" borderId="11" xfId="0" applyNumberFormat="1" applyFont="1" applyFill="1" applyBorder="1" applyAlignment="1">
      <alignment vertical="center" wrapText="1"/>
    </xf>
    <xf numFmtId="170" fontId="38" fillId="29" borderId="11" xfId="31" applyNumberFormat="1" applyFont="1" applyFill="1" applyBorder="1" applyAlignment="1" applyProtection="1">
      <alignment horizontal="center" vertical="center" wrapText="1"/>
    </xf>
    <xf numFmtId="44" fontId="39" fillId="0" borderId="12" xfId="0" applyNumberFormat="1" applyFont="1" applyBorder="1" applyAlignment="1" applyProtection="1">
      <alignment horizontal="center" vertical="center" wrapText="1"/>
      <protection locked="0"/>
    </xf>
    <xf numFmtId="0" fontId="38" fillId="0" borderId="12" xfId="0" applyFont="1" applyBorder="1" applyAlignment="1">
      <alignment vertical="center" wrapText="1"/>
    </xf>
    <xf numFmtId="0" fontId="38" fillId="0" borderId="13" xfId="0" applyFont="1" applyBorder="1" applyAlignment="1">
      <alignment vertical="center" wrapText="1"/>
    </xf>
    <xf numFmtId="170" fontId="39" fillId="0" borderId="13" xfId="31" applyNumberFormat="1" applyFont="1" applyBorder="1" applyAlignment="1" applyProtection="1">
      <alignment horizontal="center" vertical="center" wrapText="1"/>
    </xf>
    <xf numFmtId="0" fontId="21" fillId="0" borderId="14" xfId="0" applyFont="1" applyBorder="1"/>
    <xf numFmtId="0" fontId="21" fillId="0" borderId="15" xfId="0" applyFont="1" applyBorder="1"/>
    <xf numFmtId="0" fontId="38" fillId="0" borderId="16" xfId="0" applyFont="1" applyBorder="1"/>
    <xf numFmtId="0" fontId="39" fillId="0" borderId="17" xfId="0" applyFont="1" applyBorder="1"/>
    <xf numFmtId="0" fontId="39" fillId="0" borderId="16" xfId="0" applyFont="1" applyFill="1" applyBorder="1"/>
    <xf numFmtId="0" fontId="39" fillId="0" borderId="17" xfId="0" applyFont="1" applyFill="1" applyBorder="1"/>
    <xf numFmtId="0" fontId="39" fillId="0" borderId="16" xfId="0" applyFont="1" applyBorder="1"/>
    <xf numFmtId="0" fontId="39" fillId="0" borderId="17" xfId="0" applyFont="1" applyBorder="1" applyAlignment="1">
      <alignment horizontal="left" indent="1"/>
    </xf>
    <xf numFmtId="0" fontId="39" fillId="0" borderId="17" xfId="0" applyFont="1" applyFill="1" applyBorder="1" applyAlignment="1">
      <alignment horizontal="left" indent="1"/>
    </xf>
    <xf numFmtId="170" fontId="49" fillId="28" borderId="11" xfId="0" applyNumberFormat="1" applyFont="1" applyFill="1" applyBorder="1" applyAlignment="1">
      <alignment horizontal="center"/>
    </xf>
    <xf numFmtId="170" fontId="21" fillId="0" borderId="13" xfId="31" applyNumberFormat="1" applyFont="1" applyBorder="1"/>
    <xf numFmtId="170" fontId="39" fillId="0" borderId="18" xfId="31" applyNumberFormat="1" applyFont="1" applyBorder="1" applyProtection="1">
      <protection locked="0"/>
    </xf>
    <xf numFmtId="170" fontId="39" fillId="0" borderId="18" xfId="31" applyNumberFormat="1" applyFont="1" applyFill="1" applyBorder="1" applyProtection="1">
      <protection locked="0"/>
    </xf>
    <xf numFmtId="170" fontId="39" fillId="0" borderId="18" xfId="31" applyNumberFormat="1" applyFont="1" applyBorder="1" applyProtection="1"/>
    <xf numFmtId="170" fontId="39" fillId="0" borderId="18" xfId="31" applyNumberFormat="1" applyFont="1" applyFill="1" applyBorder="1" applyProtection="1"/>
    <xf numFmtId="0" fontId="38" fillId="29" borderId="19" xfId="0" applyFont="1" applyFill="1" applyBorder="1" applyAlignment="1">
      <alignment vertical="center"/>
    </xf>
    <xf numFmtId="0" fontId="38" fillId="29" borderId="20" xfId="0" applyFont="1" applyFill="1" applyBorder="1" applyAlignment="1">
      <alignment vertical="center"/>
    </xf>
    <xf numFmtId="170" fontId="38" fillId="29" borderId="10" xfId="31" applyNumberFormat="1" applyFont="1" applyFill="1" applyBorder="1" applyAlignment="1" applyProtection="1">
      <alignment vertical="center"/>
    </xf>
    <xf numFmtId="0" fontId="39" fillId="0" borderId="0" xfId="0" applyFont="1" applyFill="1" applyBorder="1" applyAlignment="1">
      <alignment horizontal="left" indent="1"/>
    </xf>
    <xf numFmtId="0" fontId="39" fillId="0" borderId="14" xfId="0" applyFont="1" applyBorder="1"/>
    <xf numFmtId="0" fontId="39" fillId="0" borderId="15" xfId="0" applyFont="1" applyBorder="1"/>
    <xf numFmtId="0" fontId="39" fillId="0" borderId="21" xfId="0" applyFont="1" applyFill="1" applyBorder="1"/>
    <xf numFmtId="170" fontId="39" fillId="0" borderId="13" xfId="31" applyNumberFormat="1" applyFont="1" applyBorder="1" applyProtection="1">
      <protection locked="0"/>
    </xf>
    <xf numFmtId="0" fontId="44" fillId="27" borderId="19" xfId="0" applyFont="1" applyFill="1" applyBorder="1" applyAlignment="1">
      <alignment vertical="center"/>
    </xf>
    <xf numFmtId="0" fontId="44" fillId="27" borderId="20" xfId="0" applyFont="1" applyFill="1" applyBorder="1" applyAlignment="1">
      <alignment vertical="center"/>
    </xf>
    <xf numFmtId="170" fontId="44" fillId="27" borderId="10" xfId="31" applyNumberFormat="1" applyFont="1" applyFill="1" applyBorder="1" applyAlignment="1" applyProtection="1">
      <alignment vertical="center"/>
    </xf>
    <xf numFmtId="0" fontId="39" fillId="0" borderId="0" xfId="0" applyFont="1" applyFill="1" applyBorder="1"/>
    <xf numFmtId="0" fontId="39" fillId="0" borderId="0" xfId="0" applyFont="1" applyFill="1" applyBorder="1" applyAlignment="1"/>
    <xf numFmtId="0" fontId="39" fillId="0" borderId="14" xfId="0" applyFont="1" applyFill="1" applyBorder="1"/>
    <xf numFmtId="0" fontId="39" fillId="0" borderId="25" xfId="0" applyFont="1" applyFill="1" applyBorder="1"/>
    <xf numFmtId="164" fontId="39" fillId="0" borderId="15" xfId="31" applyNumberFormat="1" applyFont="1" applyFill="1" applyBorder="1"/>
    <xf numFmtId="164" fontId="39" fillId="0" borderId="17" xfId="31" applyNumberFormat="1" applyFont="1" applyFill="1" applyBorder="1"/>
    <xf numFmtId="164" fontId="38" fillId="0" borderId="17" xfId="31" applyNumberFormat="1" applyFont="1" applyFill="1" applyBorder="1"/>
    <xf numFmtId="0" fontId="39" fillId="0" borderId="26" xfId="0" applyFont="1" applyFill="1" applyBorder="1"/>
    <xf numFmtId="164" fontId="39" fillId="0" borderId="27" xfId="31" applyNumberFormat="1" applyFont="1" applyFill="1" applyBorder="1"/>
    <xf numFmtId="7" fontId="39" fillId="0" borderId="13" xfId="32" applyNumberFormat="1" applyFont="1" applyFill="1" applyBorder="1" applyProtection="1">
      <protection locked="0"/>
    </xf>
    <xf numFmtId="7" fontId="39" fillId="0" borderId="18" xfId="32" applyNumberFormat="1" applyFont="1" applyFill="1" applyBorder="1" applyProtection="1">
      <protection locked="0"/>
    </xf>
    <xf numFmtId="7" fontId="39" fillId="0" borderId="18" xfId="32" applyNumberFormat="1" applyFont="1" applyFill="1" applyBorder="1" applyProtection="1"/>
    <xf numFmtId="7" fontId="38" fillId="0" borderId="18" xfId="32" applyNumberFormat="1" applyFont="1" applyFill="1" applyBorder="1" applyProtection="1">
      <protection locked="0"/>
    </xf>
    <xf numFmtId="7" fontId="38" fillId="0" borderId="28" xfId="32" applyNumberFormat="1" applyFont="1" applyFill="1" applyBorder="1" applyProtection="1">
      <protection locked="0"/>
    </xf>
    <xf numFmtId="7" fontId="49" fillId="27" borderId="12" xfId="32" applyNumberFormat="1" applyFont="1" applyFill="1" applyBorder="1" applyAlignment="1" applyProtection="1">
      <alignment vertical="center"/>
    </xf>
    <xf numFmtId="0" fontId="49" fillId="28" borderId="16" xfId="0" applyFont="1" applyFill="1" applyBorder="1"/>
    <xf numFmtId="0" fontId="50" fillId="28" borderId="0" xfId="0" applyFont="1" applyFill="1" applyBorder="1"/>
    <xf numFmtId="164" fontId="50" fillId="28" borderId="17" xfId="31" applyNumberFormat="1" applyFont="1" applyFill="1" applyBorder="1"/>
    <xf numFmtId="7" fontId="50" fillId="28" borderId="18" xfId="32" applyNumberFormat="1" applyFont="1" applyFill="1" applyBorder="1" applyProtection="1">
      <protection locked="0"/>
    </xf>
    <xf numFmtId="0" fontId="49" fillId="28" borderId="0" xfId="0" applyFont="1" applyFill="1" applyBorder="1"/>
    <xf numFmtId="0" fontId="21" fillId="24" borderId="0" xfId="0" applyFont="1" applyFill="1" applyAlignment="1">
      <alignment vertical="center"/>
    </xf>
    <xf numFmtId="0" fontId="21" fillId="24" borderId="0" xfId="0" applyFont="1" applyFill="1" applyAlignment="1">
      <alignment horizontal="center" vertical="center"/>
    </xf>
    <xf numFmtId="0" fontId="51" fillId="24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169" fontId="28" fillId="0" borderId="12" xfId="0" applyNumberFormat="1" applyFont="1" applyFill="1" applyBorder="1" applyAlignment="1" applyProtection="1">
      <alignment horizontal="center" vertical="center"/>
    </xf>
    <xf numFmtId="10" fontId="28" fillId="0" borderId="12" xfId="0" applyNumberFormat="1" applyFont="1" applyBorder="1" applyAlignment="1">
      <alignment horizontal="center" vertical="center"/>
    </xf>
    <xf numFmtId="168" fontId="28" fillId="0" borderId="29" xfId="0" applyNumberFormat="1" applyFont="1" applyBorder="1" applyAlignment="1">
      <alignment horizontal="center" vertical="center"/>
    </xf>
    <xf numFmtId="0" fontId="52" fillId="24" borderId="0" xfId="0" applyFont="1" applyFill="1" applyBorder="1" applyAlignment="1">
      <alignment vertical="center"/>
    </xf>
    <xf numFmtId="0" fontId="53" fillId="24" borderId="0" xfId="0" applyFont="1" applyFill="1" applyBorder="1" applyAlignment="1">
      <alignment vertical="center"/>
    </xf>
    <xf numFmtId="168" fontId="27" fillId="31" borderId="29" xfId="0" applyNumberFormat="1" applyFont="1" applyFill="1" applyBorder="1" applyAlignment="1">
      <alignment horizontal="center" vertical="center"/>
    </xf>
    <xf numFmtId="10" fontId="27" fillId="31" borderId="29" xfId="0" applyNumberFormat="1" applyFont="1" applyFill="1" applyBorder="1" applyAlignment="1">
      <alignment horizontal="center" vertical="center"/>
    </xf>
    <xf numFmtId="0" fontId="49" fillId="28" borderId="11" xfId="0" applyFont="1" applyFill="1" applyBorder="1" applyAlignment="1">
      <alignment horizontal="center" vertical="center" wrapText="1"/>
    </xf>
    <xf numFmtId="0" fontId="54" fillId="29" borderId="10" xfId="0" applyFont="1" applyFill="1" applyBorder="1" applyAlignment="1">
      <alignment horizontal="center" vertical="center" wrapText="1"/>
    </xf>
    <xf numFmtId="169" fontId="38" fillId="0" borderId="31" xfId="0" applyNumberFormat="1" applyFont="1" applyFill="1" applyBorder="1" applyAlignment="1">
      <alignment horizontal="center" vertical="center"/>
    </xf>
    <xf numFmtId="169" fontId="38" fillId="0" borderId="12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169" fontId="39" fillId="0" borderId="0" xfId="0" applyNumberFormat="1" applyFont="1" applyAlignment="1">
      <alignment horizontal="center" vertical="center"/>
    </xf>
    <xf numFmtId="0" fontId="38" fillId="25" borderId="0" xfId="0" applyFont="1" applyFill="1" applyAlignment="1">
      <alignment horizontal="center" vertical="center"/>
    </xf>
    <xf numFmtId="169" fontId="38" fillId="25" borderId="0" xfId="0" applyNumberFormat="1" applyFont="1" applyFill="1" applyAlignment="1">
      <alignment horizontal="center" vertical="center"/>
    </xf>
    <xf numFmtId="0" fontId="38" fillId="24" borderId="0" xfId="0" applyFont="1" applyFill="1" applyAlignment="1">
      <alignment horizontal="left" wrapText="1"/>
    </xf>
    <xf numFmtId="0" fontId="38" fillId="24" borderId="0" xfId="0" applyFont="1" applyFill="1" applyAlignment="1">
      <alignment horizontal="left"/>
    </xf>
    <xf numFmtId="0" fontId="38" fillId="24" borderId="0" xfId="0" applyFont="1" applyFill="1" applyBorder="1" applyAlignment="1">
      <alignment horizontal="left"/>
    </xf>
    <xf numFmtId="0" fontId="39" fillId="24" borderId="0" xfId="0" applyFont="1" applyFill="1" applyBorder="1" applyAlignment="1">
      <alignment horizontal="left" vertical="top" wrapText="1"/>
    </xf>
    <xf numFmtId="0" fontId="21" fillId="24" borderId="0" xfId="0" applyFont="1" applyFill="1" applyBorder="1" applyAlignment="1">
      <alignment horizontal="justify" vertical="justify" wrapText="1"/>
    </xf>
    <xf numFmtId="0" fontId="39" fillId="24" borderId="0" xfId="0" applyFont="1" applyFill="1" applyBorder="1" applyAlignment="1">
      <alignment horizontal="justify" vertical="justify" wrapText="1"/>
    </xf>
    <xf numFmtId="0" fontId="36" fillId="24" borderId="0" xfId="0" applyFont="1" applyFill="1" applyAlignment="1">
      <alignment horizontal="justify" vertical="justify" wrapText="1"/>
    </xf>
    <xf numFmtId="0" fontId="21" fillId="24" borderId="0" xfId="0" applyFont="1" applyFill="1" applyAlignment="1">
      <alignment horizontal="justify" vertical="justify" wrapText="1"/>
    </xf>
    <xf numFmtId="0" fontId="38" fillId="24" borderId="0" xfId="0" applyFont="1" applyFill="1" applyAlignment="1">
      <alignment horizontal="justify" vertical="justify" wrapText="1"/>
    </xf>
    <xf numFmtId="0" fontId="37" fillId="24" borderId="0" xfId="0" applyFont="1" applyFill="1" applyAlignment="1">
      <alignment horizontal="left" vertical="center" wrapText="1"/>
    </xf>
    <xf numFmtId="0" fontId="39" fillId="24" borderId="0" xfId="0" applyFont="1" applyFill="1" applyAlignment="1">
      <alignment horizontal="center" vertical="top" wrapText="1"/>
    </xf>
    <xf numFmtId="0" fontId="39" fillId="24" borderId="0" xfId="0" applyFont="1" applyFill="1" applyAlignment="1">
      <alignment horizontal="left" vertical="top" wrapText="1"/>
    </xf>
    <xf numFmtId="0" fontId="42" fillId="26" borderId="0" xfId="0" applyFont="1" applyFill="1" applyAlignment="1">
      <alignment horizontal="center" vertical="center"/>
    </xf>
    <xf numFmtId="0" fontId="40" fillId="0" borderId="9" xfId="0" applyFont="1" applyBorder="1" applyAlignment="1">
      <alignment horizontal="left" vertical="center" wrapText="1"/>
    </xf>
    <xf numFmtId="0" fontId="43" fillId="27" borderId="0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0" fontId="40" fillId="0" borderId="0" xfId="0" applyFont="1" applyFill="1" applyBorder="1" applyAlignment="1">
      <alignment vertical="center" wrapText="1"/>
    </xf>
    <xf numFmtId="0" fontId="43" fillId="26" borderId="0" xfId="0" applyFont="1" applyFill="1" applyAlignment="1">
      <alignment horizontal="center" vertical="center"/>
    </xf>
    <xf numFmtId="0" fontId="43" fillId="26" borderId="0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37" fillId="0" borderId="0" xfId="0" applyFont="1" applyAlignment="1">
      <alignment vertical="center" wrapText="1"/>
    </xf>
    <xf numFmtId="0" fontId="48" fillId="30" borderId="11" xfId="0" applyFont="1" applyFill="1" applyBorder="1" applyAlignment="1">
      <alignment horizontal="center" vertical="center" wrapText="1"/>
    </xf>
    <xf numFmtId="0" fontId="43" fillId="27" borderId="11" xfId="0" applyFont="1" applyFill="1" applyBorder="1" applyAlignment="1">
      <alignment horizontal="center" vertical="center" wrapText="1"/>
    </xf>
    <xf numFmtId="0" fontId="43" fillId="27" borderId="10" xfId="0" applyFont="1" applyFill="1" applyBorder="1" applyAlignment="1">
      <alignment horizontal="center" vertical="center" wrapText="1"/>
    </xf>
    <xf numFmtId="44" fontId="40" fillId="0" borderId="0" xfId="0" applyNumberFormat="1" applyFont="1" applyFill="1" applyBorder="1" applyAlignment="1">
      <alignment horizontal="center" vertical="center" wrapText="1"/>
    </xf>
    <xf numFmtId="0" fontId="49" fillId="28" borderId="11" xfId="0" applyFont="1" applyFill="1" applyBorder="1" applyAlignment="1">
      <alignment horizontal="center"/>
    </xf>
    <xf numFmtId="0" fontId="44" fillId="27" borderId="10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left"/>
    </xf>
    <xf numFmtId="0" fontId="43" fillId="26" borderId="0" xfId="0" applyFont="1" applyFill="1" applyBorder="1" applyAlignment="1">
      <alignment horizontal="center" vertical="center"/>
    </xf>
    <xf numFmtId="0" fontId="44" fillId="27" borderId="22" xfId="0" applyFont="1" applyFill="1" applyBorder="1" applyAlignment="1">
      <alignment horizontal="center" vertical="center"/>
    </xf>
    <xf numFmtId="0" fontId="44" fillId="27" borderId="23" xfId="0" applyFont="1" applyFill="1" applyBorder="1" applyAlignment="1">
      <alignment horizontal="center" vertical="center"/>
    </xf>
    <xf numFmtId="0" fontId="44" fillId="27" borderId="24" xfId="0" applyFont="1" applyFill="1" applyBorder="1" applyAlignment="1">
      <alignment horizontal="center" vertical="center"/>
    </xf>
    <xf numFmtId="0" fontId="49" fillId="27" borderId="29" xfId="0" applyFont="1" applyFill="1" applyBorder="1" applyAlignment="1">
      <alignment horizontal="center" vertical="center"/>
    </xf>
    <xf numFmtId="0" fontId="49" fillId="27" borderId="30" xfId="0" applyFont="1" applyFill="1" applyBorder="1" applyAlignment="1">
      <alignment horizontal="center" vertical="center"/>
    </xf>
    <xf numFmtId="0" fontId="49" fillId="27" borderId="31" xfId="0" applyFont="1" applyFill="1" applyBorder="1" applyAlignment="1">
      <alignment horizontal="center" vertical="center"/>
    </xf>
  </cellXfs>
  <cellStyles count="42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" xfId="19" builtinId="22" customBuiltin="1"/>
    <cellStyle name="Celda de comprobación" xfId="20" builtinId="23" customBuiltin="1"/>
    <cellStyle name="Celda vinculada" xfId="21" builtinId="24" customBuiltin="1"/>
    <cellStyle name="Encabezado 4" xfId="22" builtinId="19" customBuiltin="1"/>
    <cellStyle name="Énfasis1" xfId="23" builtinId="29" customBuiltin="1"/>
    <cellStyle name="Énfasis2" xfId="24" builtinId="33" customBuiltin="1"/>
    <cellStyle name="Énfasis3" xfId="25" builtinId="37" customBuiltin="1"/>
    <cellStyle name="Énfasis4" xfId="26" builtinId="41" customBuiltin="1"/>
    <cellStyle name="Énfasis5" xfId="27" builtinId="45" customBuiltin="1"/>
    <cellStyle name="Énfasis6" xfId="28" builtinId="49" customBuiltin="1"/>
    <cellStyle name="Entrada" xfId="29" builtinId="20" customBuiltin="1"/>
    <cellStyle name="Incorrecto" xfId="30" builtinId="27" customBuiltin="1"/>
    <cellStyle name="Millares [0]" xfId="31" builtinId="6"/>
    <cellStyle name="Moneda" xfId="32" builtinId="4"/>
    <cellStyle name="Neutral" xfId="33" builtinId="28" customBuiltin="1"/>
    <cellStyle name="Normal" xfId="0" builtinId="0"/>
    <cellStyle name="Notas" xfId="34" builtinId="10" customBuiltin="1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39" builtinId="17" customBuiltin="1"/>
    <cellStyle name="Título 3" xfId="40" builtinId="18" customBuiltin="1"/>
    <cellStyle name="Total" xfId="41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https://shop.emprendepyme.net/categoria-producto/presentaciones?utm_source=emprendepyme.net&amp;utm_medium=recurso_gratuito&amp;utm_campaign=offline&amp;utm_term=plan_negocio_startup" TargetMode="External"/><Relationship Id="rId18" Type="http://schemas.openxmlformats.org/officeDocument/2006/relationships/image" Target="../media/image9.jpg"/><Relationship Id="rId3" Type="http://schemas.openxmlformats.org/officeDocument/2006/relationships/hyperlink" Target="https://www.youtube.com/channel/UCmUiRFV3AoqCFc-2ONNRibg/videos" TargetMode="External"/><Relationship Id="rId21" Type="http://schemas.openxmlformats.org/officeDocument/2006/relationships/hyperlink" Target="https://shop.emprendepyme.net/producto/guia-para-hacer-un-plan-de-negocios-exitoso?utm_source=emprendepyme.net&amp;utm_medium=recurso_gratuito&amp;utm_campaign=offline&amp;utm_term=plan_negocio_startup" TargetMode="External"/><Relationship Id="rId7" Type="http://schemas.openxmlformats.org/officeDocument/2006/relationships/hyperlink" Target="https://www.facebook.com/emprendepymenet" TargetMode="External"/><Relationship Id="rId12" Type="http://schemas.openxmlformats.org/officeDocument/2006/relationships/image" Target="../media/image6.jpg"/><Relationship Id="rId17" Type="http://schemas.openxmlformats.org/officeDocument/2006/relationships/hyperlink" Target="https://www.emprendepyme.net/recursos?utm_source=emprendepyme.net&amp;utm_medium=recurso_gratuito&amp;utm_campaign=offline&amp;utm_term=plan_negocio_startup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8.jpg"/><Relationship Id="rId20" Type="http://schemas.openxmlformats.org/officeDocument/2006/relationships/image" Target="../media/image10.jpg"/><Relationship Id="rId1" Type="http://schemas.openxmlformats.org/officeDocument/2006/relationships/hyperlink" Target="https://shop.emprendepyme.net/?utm_source=emprendepyme.net&amp;utm_medium=recurso_gratuito&amp;utm_campaign=offline&amp;utm_term=plan_negocio_startup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s://shop.emprendepyme.net/categoria-producto/cursos?utm_source=emprendepyme.net&amp;utm_medium=recurso_gratuito&amp;utm_campaign=offline&amp;utm_term=plan_negocio_startup" TargetMode="External"/><Relationship Id="rId5" Type="http://schemas.openxmlformats.org/officeDocument/2006/relationships/hyperlink" Target="https://www.linkedin.com/company/emprendepyme/" TargetMode="External"/><Relationship Id="rId15" Type="http://schemas.openxmlformats.org/officeDocument/2006/relationships/hyperlink" Target="https://shop.emprendepyme.net/categoria-producto/plantillas-empresa?utm_source=emprendepyme.net&amp;utm_medium=recurso_gratuito&amp;utm_campaign=offline&amp;utm_term=plan_negocio_startup" TargetMode="External"/><Relationship Id="rId10" Type="http://schemas.openxmlformats.org/officeDocument/2006/relationships/image" Target="../media/image5.png"/><Relationship Id="rId19" Type="http://schemas.openxmlformats.org/officeDocument/2006/relationships/hyperlink" Target="https://shop.emprendepyme.net/producto/plantilla-plan-de-viabilidad?utm_source=emprendepyme.net&amp;utm_medium=recurso_gratuito&amp;utm_campaign=offline&amp;utm_term=plan_negocio_startup" TargetMode="External"/><Relationship Id="rId4" Type="http://schemas.openxmlformats.org/officeDocument/2006/relationships/image" Target="../media/image2.png"/><Relationship Id="rId9" Type="http://schemas.openxmlformats.org/officeDocument/2006/relationships/hyperlink" Target="https://www.pinterest.es/emprendepyme/_saved/" TargetMode="External"/><Relationship Id="rId14" Type="http://schemas.openxmlformats.org/officeDocument/2006/relationships/image" Target="../media/image7.jpg"/><Relationship Id="rId22" Type="http://schemas.openxmlformats.org/officeDocument/2006/relationships/image" Target="../media/image1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shop.emprendepyme.net/producto/presentacion-plan-de-empresa-con-resumen-ejecutivo-negocios?utm_source=emprendepyme.net&amp;utm_medium=recurso_gratuito&amp;utm_campaign=offline&amp;utm_term=plan_negocio_startup" TargetMode="External"/><Relationship Id="rId2" Type="http://schemas.openxmlformats.org/officeDocument/2006/relationships/image" Target="../media/image13.jpg"/><Relationship Id="rId1" Type="http://schemas.openxmlformats.org/officeDocument/2006/relationships/hyperlink" Target="https://shop.emprendepyme.net/producto/presentacion-plan-de-negocio-atlantic?utm_source=emprendepyme.net&amp;utm_medium=recurso_gratuito&amp;utm_campaign=offline&amp;utm_term=plan_negocio_startup" TargetMode="External"/><Relationship Id="rId4" Type="http://schemas.openxmlformats.org/officeDocument/2006/relationships/image" Target="../media/image14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0</xdr:rowOff>
    </xdr:from>
    <xdr:to>
      <xdr:col>0</xdr:col>
      <xdr:colOff>3488550</xdr:colOff>
      <xdr:row>4</xdr:row>
      <xdr:rowOff>213444</xdr:rowOff>
    </xdr:to>
    <xdr:pic>
      <xdr:nvPicPr>
        <xdr:cNvPr id="2" name="Imagen 1">
          <a:hlinkClick xmlns:r="http://schemas.openxmlformats.org/officeDocument/2006/relationships" r:id="rId1" tooltip="Visita la tienda de emprendepyme"/>
          <a:extLst>
            <a:ext uri="{FF2B5EF4-FFF2-40B4-BE49-F238E27FC236}">
              <a16:creationId xmlns:a16="http://schemas.microsoft.com/office/drawing/2014/main" id="{5A519090-54AA-4460-9BF5-765FA1E92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0"/>
          <a:ext cx="3269475" cy="1099269"/>
        </a:xfrm>
        <a:prstGeom prst="rect">
          <a:avLst/>
        </a:prstGeom>
      </xdr:spPr>
    </xdr:pic>
    <xdr:clientData/>
  </xdr:twoCellAnchor>
  <xdr:twoCellAnchor>
    <xdr:from>
      <xdr:col>0</xdr:col>
      <xdr:colOff>507226</xdr:colOff>
      <xdr:row>4</xdr:row>
      <xdr:rowOff>124078</xdr:rowOff>
    </xdr:from>
    <xdr:to>
      <xdr:col>0</xdr:col>
      <xdr:colOff>3307576</xdr:colOff>
      <xdr:row>6</xdr:row>
      <xdr:rowOff>114553</xdr:rowOff>
    </xdr:to>
    <xdr:sp macro="" textlink="">
      <xdr:nvSpPr>
        <xdr:cNvPr id="3" name="Rectángulo: esquinas redondeadas 2">
          <a:hlinkClick xmlns:r="http://schemas.openxmlformats.org/officeDocument/2006/relationships" r:id="rId1" tooltip="Visita la tienda de Emprendepyme"/>
          <a:extLst>
            <a:ext uri="{FF2B5EF4-FFF2-40B4-BE49-F238E27FC236}">
              <a16:creationId xmlns:a16="http://schemas.microsoft.com/office/drawing/2014/main" id="{57237EBC-10D9-4E4F-A0BA-C2A40E1388F6}"/>
            </a:ext>
          </a:extLst>
        </xdr:cNvPr>
        <xdr:cNvSpPr/>
      </xdr:nvSpPr>
      <xdr:spPr>
        <a:xfrm>
          <a:off x="507226" y="1009903"/>
          <a:ext cx="2800350" cy="447675"/>
        </a:xfrm>
        <a:prstGeom prst="roundRect">
          <a:avLst/>
        </a:prstGeom>
        <a:solidFill>
          <a:srgbClr val="323947"/>
        </a:solidFill>
        <a:ln w="38100">
          <a:solidFill>
            <a:srgbClr val="D07D34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400" b="1">
              <a:solidFill>
                <a:schemeClr val="bg1"/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VISITA</a:t>
          </a:r>
          <a:r>
            <a:rPr lang="es-ES" sz="1400" b="1" baseline="0">
              <a:solidFill>
                <a:schemeClr val="bg1"/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 emprende</a:t>
          </a:r>
          <a:r>
            <a:rPr lang="es-ES" sz="1400" b="1" baseline="0">
              <a:solidFill>
                <a:schemeClr val="accent6"/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pyme</a:t>
          </a:r>
          <a:r>
            <a:rPr lang="es-ES" sz="1400" b="1" baseline="0">
              <a:solidFill>
                <a:schemeClr val="accent6">
                  <a:lumMod val="40000"/>
                  <a:lumOff val="60000"/>
                </a:schemeClr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shop</a:t>
          </a:r>
          <a:endParaRPr lang="es-ES" sz="1400" b="1">
            <a:solidFill>
              <a:schemeClr val="accent6">
                <a:lumMod val="40000"/>
                <a:lumOff val="60000"/>
              </a:schemeClr>
            </a:solidFill>
            <a:latin typeface="Montserrat" panose="00000500000000000000" pitchFamily="2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 editAs="oneCell">
    <xdr:from>
      <xdr:col>0</xdr:col>
      <xdr:colOff>1993950</xdr:colOff>
      <xdr:row>7</xdr:row>
      <xdr:rowOff>140513</xdr:rowOff>
    </xdr:from>
    <xdr:to>
      <xdr:col>0</xdr:col>
      <xdr:colOff>2489250</xdr:colOff>
      <xdr:row>10</xdr:row>
      <xdr:rowOff>64313</xdr:rowOff>
    </xdr:to>
    <xdr:pic>
      <xdr:nvPicPr>
        <xdr:cNvPr id="4" name="Imagen 3">
          <a:hlinkClick xmlns:r="http://schemas.openxmlformats.org/officeDocument/2006/relationships" r:id="rId3" tooltip="Visita nuestro canal de Youtube"/>
          <a:extLst>
            <a:ext uri="{FF2B5EF4-FFF2-40B4-BE49-F238E27FC236}">
              <a16:creationId xmlns:a16="http://schemas.microsoft.com/office/drawing/2014/main" id="{3156241B-E500-4719-8CAB-799362F1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3950" y="167403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2598000</xdr:colOff>
      <xdr:row>7</xdr:row>
      <xdr:rowOff>140513</xdr:rowOff>
    </xdr:from>
    <xdr:to>
      <xdr:col>0</xdr:col>
      <xdr:colOff>3093300</xdr:colOff>
      <xdr:row>10</xdr:row>
      <xdr:rowOff>64313</xdr:rowOff>
    </xdr:to>
    <xdr:pic>
      <xdr:nvPicPr>
        <xdr:cNvPr id="5" name="Imagen 4">
          <a:hlinkClick xmlns:r="http://schemas.openxmlformats.org/officeDocument/2006/relationships" r:id="rId5" tooltip="Visita nuestro Linkedin"/>
          <a:extLst>
            <a:ext uri="{FF2B5EF4-FFF2-40B4-BE49-F238E27FC236}">
              <a16:creationId xmlns:a16="http://schemas.microsoft.com/office/drawing/2014/main" id="{33364029-965F-4863-9AA3-D7B7994BA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8000" y="167403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785850</xdr:colOff>
      <xdr:row>7</xdr:row>
      <xdr:rowOff>140513</xdr:rowOff>
    </xdr:from>
    <xdr:to>
      <xdr:col>0</xdr:col>
      <xdr:colOff>1281150</xdr:colOff>
      <xdr:row>10</xdr:row>
      <xdr:rowOff>64313</xdr:rowOff>
    </xdr:to>
    <xdr:pic>
      <xdr:nvPicPr>
        <xdr:cNvPr id="6" name="Imagen 5">
          <a:hlinkClick xmlns:r="http://schemas.openxmlformats.org/officeDocument/2006/relationships" r:id="rId7" tooltip="Visita nuestro Facebook"/>
          <a:extLst>
            <a:ext uri="{FF2B5EF4-FFF2-40B4-BE49-F238E27FC236}">
              <a16:creationId xmlns:a16="http://schemas.microsoft.com/office/drawing/2014/main" id="{EA96B507-2E07-498E-B6C0-159404028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50" y="167403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1389900</xdr:colOff>
      <xdr:row>7</xdr:row>
      <xdr:rowOff>140513</xdr:rowOff>
    </xdr:from>
    <xdr:to>
      <xdr:col>0</xdr:col>
      <xdr:colOff>1885200</xdr:colOff>
      <xdr:row>10</xdr:row>
      <xdr:rowOff>64313</xdr:rowOff>
    </xdr:to>
    <xdr:pic>
      <xdr:nvPicPr>
        <xdr:cNvPr id="7" name="Imagen 6">
          <a:hlinkClick xmlns:r="http://schemas.openxmlformats.org/officeDocument/2006/relationships" r:id="rId9" tooltip="Visita nuestro Pinterest"/>
          <a:extLst>
            <a:ext uri="{FF2B5EF4-FFF2-40B4-BE49-F238E27FC236}">
              <a16:creationId xmlns:a16="http://schemas.microsoft.com/office/drawing/2014/main" id="{63AA919A-EBD6-4575-9007-33EB44464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900" y="167403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21</xdr:row>
      <xdr:rowOff>186525</xdr:rowOff>
    </xdr:from>
    <xdr:to>
      <xdr:col>0</xdr:col>
      <xdr:colOff>3855375</xdr:colOff>
      <xdr:row>32</xdr:row>
      <xdr:rowOff>81825</xdr:rowOff>
    </xdr:to>
    <xdr:pic>
      <xdr:nvPicPr>
        <xdr:cNvPr id="8" name="Imagen 7">
          <a:hlinkClick xmlns:r="http://schemas.openxmlformats.org/officeDocument/2006/relationships" r:id="rId11" tooltip="Visita los cursos online para mejorar tus habilidades profesioanles"/>
          <a:extLst>
            <a:ext uri="{FF2B5EF4-FFF2-40B4-BE49-F238E27FC236}">
              <a16:creationId xmlns:a16="http://schemas.microsoft.com/office/drawing/2014/main" id="{AE45FF9F-4EDD-42F4-AB00-13907D866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663275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104775</xdr:colOff>
      <xdr:row>32</xdr:row>
      <xdr:rowOff>173025</xdr:rowOff>
    </xdr:from>
    <xdr:to>
      <xdr:col>0</xdr:col>
      <xdr:colOff>3855375</xdr:colOff>
      <xdr:row>43</xdr:row>
      <xdr:rowOff>144525</xdr:rowOff>
    </xdr:to>
    <xdr:pic>
      <xdr:nvPicPr>
        <xdr:cNvPr id="9" name="Imagen 8">
          <a:hlinkClick xmlns:r="http://schemas.openxmlformats.org/officeDocument/2006/relationships" r:id="rId13" tooltip="Realiza las mejores exposiciones con nuestras plantillas PowerPoint"/>
          <a:extLst>
            <a:ext uri="{FF2B5EF4-FFF2-40B4-BE49-F238E27FC236}">
              <a16:creationId xmlns:a16="http://schemas.microsoft.com/office/drawing/2014/main" id="{9B7CD3B3-8108-4DE4-A409-FBF44AFB6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897675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104775</xdr:colOff>
      <xdr:row>11</xdr:row>
      <xdr:rowOff>133350</xdr:rowOff>
    </xdr:from>
    <xdr:to>
      <xdr:col>0</xdr:col>
      <xdr:colOff>3855375</xdr:colOff>
      <xdr:row>21</xdr:row>
      <xdr:rowOff>95325</xdr:rowOff>
    </xdr:to>
    <xdr:pic>
      <xdr:nvPicPr>
        <xdr:cNvPr id="10" name="Imagen 9">
          <a:hlinkClick xmlns:r="http://schemas.openxmlformats.org/officeDocument/2006/relationships" r:id="rId15" tooltip="Ver Plantillas de Excel Premium"/>
          <a:extLst>
            <a:ext uri="{FF2B5EF4-FFF2-40B4-BE49-F238E27FC236}">
              <a16:creationId xmlns:a16="http://schemas.microsoft.com/office/drawing/2014/main" id="{8BA70ADD-2AD4-4EC0-9A20-42A4ED92E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428875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104775</xdr:colOff>
      <xdr:row>44</xdr:row>
      <xdr:rowOff>45226</xdr:rowOff>
    </xdr:from>
    <xdr:to>
      <xdr:col>0</xdr:col>
      <xdr:colOff>3855375</xdr:colOff>
      <xdr:row>53</xdr:row>
      <xdr:rowOff>340576</xdr:rowOff>
    </xdr:to>
    <xdr:pic>
      <xdr:nvPicPr>
        <xdr:cNvPr id="11" name="Imagen 10">
          <a:hlinkClick xmlns:r="http://schemas.openxmlformats.org/officeDocument/2006/relationships" r:id="rId17" tooltip="Descarga gratis todos nuestros recursos para pymes"/>
          <a:extLst>
            <a:ext uri="{FF2B5EF4-FFF2-40B4-BE49-F238E27FC236}">
              <a16:creationId xmlns:a16="http://schemas.microsoft.com/office/drawing/2014/main" id="{77A6C14E-3A5E-4119-9BB2-E6C5D6BD7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132076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8</xdr:col>
      <xdr:colOff>91156</xdr:colOff>
      <xdr:row>2</xdr:row>
      <xdr:rowOff>9525</xdr:rowOff>
    </xdr:from>
    <xdr:to>
      <xdr:col>13</xdr:col>
      <xdr:colOff>485775</xdr:colOff>
      <xdr:row>25</xdr:row>
      <xdr:rowOff>19051</xdr:rowOff>
    </xdr:to>
    <xdr:pic>
      <xdr:nvPicPr>
        <xdr:cNvPr id="13" name="Imagen 12">
          <a:hlinkClick xmlns:r="http://schemas.openxmlformats.org/officeDocument/2006/relationships" r:id="rId19" tooltip="Ver plantilla premium"/>
          <a:extLst>
            <a:ext uri="{FF2B5EF4-FFF2-40B4-BE49-F238E27FC236}">
              <a16:creationId xmlns:a16="http://schemas.microsoft.com/office/drawing/2014/main" id="{BB81134C-BE23-70FC-0D1F-23FA5AD9B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55" t="169" r="334" b="12162"/>
        <a:stretch/>
      </xdr:blipFill>
      <xdr:spPr>
        <a:xfrm>
          <a:off x="15131131" y="390525"/>
          <a:ext cx="4204619" cy="494347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8</xdr:col>
      <xdr:colOff>593265</xdr:colOff>
      <xdr:row>25</xdr:row>
      <xdr:rowOff>95250</xdr:rowOff>
    </xdr:from>
    <xdr:to>
      <xdr:col>13</xdr:col>
      <xdr:colOff>21765</xdr:colOff>
      <xdr:row>27</xdr:row>
      <xdr:rowOff>171450</xdr:rowOff>
    </xdr:to>
    <xdr:sp macro="" textlink="">
      <xdr:nvSpPr>
        <xdr:cNvPr id="14" name="Rectángulo: esquinas redondeadas 13">
          <a:hlinkClick xmlns:r="http://schemas.openxmlformats.org/officeDocument/2006/relationships" r:id="rId19" tooltip="Ver plantilla premium"/>
          <a:extLst>
            <a:ext uri="{FF2B5EF4-FFF2-40B4-BE49-F238E27FC236}">
              <a16:creationId xmlns:a16="http://schemas.microsoft.com/office/drawing/2014/main" id="{DBF04498-5671-4AED-8137-9E2CFC0167BD}"/>
            </a:ext>
          </a:extLst>
        </xdr:cNvPr>
        <xdr:cNvSpPr/>
      </xdr:nvSpPr>
      <xdr:spPr>
        <a:xfrm>
          <a:off x="15633240" y="5410200"/>
          <a:ext cx="3238500" cy="457200"/>
        </a:xfrm>
        <a:prstGeom prst="roundRect">
          <a:avLst/>
        </a:prstGeom>
        <a:solidFill>
          <a:srgbClr val="D07D34"/>
        </a:solidFill>
        <a:ln w="38100">
          <a:solidFill>
            <a:srgbClr val="202E34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bg1"/>
              </a:solidFill>
              <a:latin typeface="Montserrat" panose="00000500000000000000" pitchFamily="2" charset="0"/>
            </a:rPr>
            <a:t>Ver Plantilla Premium</a:t>
          </a:r>
        </a:p>
      </xdr:txBody>
    </xdr:sp>
    <xdr:clientData/>
  </xdr:twoCellAnchor>
  <xdr:twoCellAnchor editAs="oneCell">
    <xdr:from>
      <xdr:col>8</xdr:col>
      <xdr:colOff>105706</xdr:colOff>
      <xdr:row>29</xdr:row>
      <xdr:rowOff>114301</xdr:rowOff>
    </xdr:from>
    <xdr:to>
      <xdr:col>13</xdr:col>
      <xdr:colOff>485776</xdr:colOff>
      <xdr:row>53</xdr:row>
      <xdr:rowOff>304801</xdr:rowOff>
    </xdr:to>
    <xdr:pic>
      <xdr:nvPicPr>
        <xdr:cNvPr id="16" name="Imagen 15">
          <a:hlinkClick xmlns:r="http://schemas.openxmlformats.org/officeDocument/2006/relationships" r:id="rId21" tooltip="Ver eBook"/>
          <a:extLst>
            <a:ext uri="{FF2B5EF4-FFF2-40B4-BE49-F238E27FC236}">
              <a16:creationId xmlns:a16="http://schemas.microsoft.com/office/drawing/2014/main" id="{05B46694-D8DD-BF20-2F5A-1D56DA700C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6" b="11824"/>
        <a:stretch/>
      </xdr:blipFill>
      <xdr:spPr>
        <a:xfrm>
          <a:off x="15145681" y="6267451"/>
          <a:ext cx="4190070" cy="49720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8</xdr:col>
      <xdr:colOff>593265</xdr:colOff>
      <xdr:row>53</xdr:row>
      <xdr:rowOff>390525</xdr:rowOff>
    </xdr:from>
    <xdr:to>
      <xdr:col>13</xdr:col>
      <xdr:colOff>21765</xdr:colOff>
      <xdr:row>53</xdr:row>
      <xdr:rowOff>847725</xdr:rowOff>
    </xdr:to>
    <xdr:sp macro="" textlink="">
      <xdr:nvSpPr>
        <xdr:cNvPr id="17" name="Rectángulo: esquinas redondeadas 16">
          <a:hlinkClick xmlns:r="http://schemas.openxmlformats.org/officeDocument/2006/relationships" r:id="rId21" tooltip="Ver eBook"/>
          <a:extLst>
            <a:ext uri="{FF2B5EF4-FFF2-40B4-BE49-F238E27FC236}">
              <a16:creationId xmlns:a16="http://schemas.microsoft.com/office/drawing/2014/main" id="{64A12626-7B5D-496E-A156-A602EBB306A4}"/>
            </a:ext>
          </a:extLst>
        </xdr:cNvPr>
        <xdr:cNvSpPr/>
      </xdr:nvSpPr>
      <xdr:spPr>
        <a:xfrm>
          <a:off x="15633240" y="11325225"/>
          <a:ext cx="3238500" cy="457200"/>
        </a:xfrm>
        <a:prstGeom prst="roundRect">
          <a:avLst/>
        </a:prstGeom>
        <a:solidFill>
          <a:srgbClr val="D07D34"/>
        </a:solidFill>
        <a:ln w="38100">
          <a:solidFill>
            <a:srgbClr val="202E34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bg1"/>
              </a:solidFill>
              <a:latin typeface="Montserrat" panose="00000500000000000000" pitchFamily="2" charset="0"/>
            </a:rPr>
            <a:t>Ver eBook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428625</xdr:colOff>
      <xdr:row>1</xdr:row>
      <xdr:rowOff>31749</xdr:rowOff>
    </xdr:from>
    <xdr:to>
      <xdr:col>8</xdr:col>
      <xdr:colOff>714374</xdr:colOff>
      <xdr:row>17</xdr:row>
      <xdr:rowOff>148168</xdr:rowOff>
    </xdr:to>
    <xdr:pic>
      <xdr:nvPicPr>
        <xdr:cNvPr id="3" name="Imagen 2">
          <a:hlinkClick xmlns:r="http://schemas.openxmlformats.org/officeDocument/2006/relationships" r:id="rId1" tooltip="Ver presentación Atlantic"/>
          <a:extLst>
            <a:ext uri="{FF2B5EF4-FFF2-40B4-BE49-F238E27FC236}">
              <a16:creationId xmlns:a16="http://schemas.microsoft.com/office/drawing/2014/main" id="{1D8BF93F-D538-6F1A-65B8-B7E43BF008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324" b="11598"/>
        <a:stretch/>
      </xdr:blipFill>
      <xdr:spPr>
        <a:xfrm>
          <a:off x="7752292" y="275166"/>
          <a:ext cx="4159249" cy="495300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4</xdr:col>
      <xdr:colOff>21166</xdr:colOff>
      <xdr:row>17</xdr:row>
      <xdr:rowOff>306916</xdr:rowOff>
    </xdr:from>
    <xdr:to>
      <xdr:col>8</xdr:col>
      <xdr:colOff>402165</xdr:colOff>
      <xdr:row>19</xdr:row>
      <xdr:rowOff>129116</xdr:rowOff>
    </xdr:to>
    <xdr:sp macro="" textlink="">
      <xdr:nvSpPr>
        <xdr:cNvPr id="4" name="Rectángulo: esquinas redondeadas 3">
          <a:hlinkClick xmlns:r="http://schemas.openxmlformats.org/officeDocument/2006/relationships" r:id="rId1" tooltip="Ver presentación Atlantic"/>
          <a:extLst>
            <a:ext uri="{FF2B5EF4-FFF2-40B4-BE49-F238E27FC236}">
              <a16:creationId xmlns:a16="http://schemas.microsoft.com/office/drawing/2014/main" id="{D88C8E93-30FF-4945-AB68-E1A760EE1858}"/>
            </a:ext>
          </a:extLst>
        </xdr:cNvPr>
        <xdr:cNvSpPr/>
      </xdr:nvSpPr>
      <xdr:spPr>
        <a:xfrm>
          <a:off x="8170333" y="5386916"/>
          <a:ext cx="3428999" cy="457200"/>
        </a:xfrm>
        <a:prstGeom prst="roundRect">
          <a:avLst/>
        </a:prstGeom>
        <a:solidFill>
          <a:srgbClr val="D07D34"/>
        </a:solidFill>
        <a:ln w="38100">
          <a:solidFill>
            <a:srgbClr val="202E34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bg1"/>
              </a:solidFill>
              <a:latin typeface="Montserrat" panose="00000500000000000000" pitchFamily="2" charset="0"/>
            </a:rPr>
            <a:t>Ver Presentación Atlantic</a:t>
          </a:r>
        </a:p>
      </xdr:txBody>
    </xdr:sp>
    <xdr:clientData/>
  </xdr:twoCellAnchor>
  <xdr:twoCellAnchor editAs="oneCell">
    <xdr:from>
      <xdr:col>9</xdr:col>
      <xdr:colOff>84666</xdr:colOff>
      <xdr:row>1</xdr:row>
      <xdr:rowOff>46758</xdr:rowOff>
    </xdr:from>
    <xdr:to>
      <xdr:col>14</xdr:col>
      <xdr:colOff>444501</xdr:colOff>
      <xdr:row>17</xdr:row>
      <xdr:rowOff>133159</xdr:rowOff>
    </xdr:to>
    <xdr:pic>
      <xdr:nvPicPr>
        <xdr:cNvPr id="6" name="Imagen 5">
          <a:hlinkClick xmlns:r="http://schemas.openxmlformats.org/officeDocument/2006/relationships" r:id="rId3" tooltip="Ver presentación negocios"/>
          <a:extLst>
            <a:ext uri="{FF2B5EF4-FFF2-40B4-BE49-F238E27FC236}">
              <a16:creationId xmlns:a16="http://schemas.microsoft.com/office/drawing/2014/main" id="{0E6A0155-DFF0-2E43-59E0-8DE16A3D5C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072"/>
        <a:stretch/>
      </xdr:blipFill>
      <xdr:spPr>
        <a:xfrm>
          <a:off x="12043833" y="290175"/>
          <a:ext cx="4169835" cy="492298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9</xdr:col>
      <xdr:colOff>476250</xdr:colOff>
      <xdr:row>17</xdr:row>
      <xdr:rowOff>306916</xdr:rowOff>
    </xdr:from>
    <xdr:to>
      <xdr:col>14</xdr:col>
      <xdr:colOff>95249</xdr:colOff>
      <xdr:row>19</xdr:row>
      <xdr:rowOff>129116</xdr:rowOff>
    </xdr:to>
    <xdr:sp macro="" textlink="">
      <xdr:nvSpPr>
        <xdr:cNvPr id="7" name="Rectángulo: esquinas redondeadas 6">
          <a:hlinkClick xmlns:r="http://schemas.openxmlformats.org/officeDocument/2006/relationships" r:id="rId3" tooltip="Ver presentación Negocios"/>
          <a:extLst>
            <a:ext uri="{FF2B5EF4-FFF2-40B4-BE49-F238E27FC236}">
              <a16:creationId xmlns:a16="http://schemas.microsoft.com/office/drawing/2014/main" id="{86D42510-2484-46F3-9AAB-1B05EC7CB0B0}"/>
            </a:ext>
          </a:extLst>
        </xdr:cNvPr>
        <xdr:cNvSpPr/>
      </xdr:nvSpPr>
      <xdr:spPr>
        <a:xfrm>
          <a:off x="12435417" y="5386916"/>
          <a:ext cx="3428999" cy="457200"/>
        </a:xfrm>
        <a:prstGeom prst="roundRect">
          <a:avLst/>
        </a:prstGeom>
        <a:solidFill>
          <a:srgbClr val="D07D34"/>
        </a:solidFill>
        <a:ln w="38100">
          <a:solidFill>
            <a:srgbClr val="202E34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bg1"/>
              </a:solidFill>
              <a:latin typeface="Montserrat" panose="00000500000000000000" pitchFamily="2" charset="0"/>
            </a:rPr>
            <a:t>Ver Presentación Negocios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O161"/>
  <sheetViews>
    <sheetView showGridLines="0" tabSelected="1" zoomScaleNormal="100" workbookViewId="0">
      <selection activeCell="Q54" sqref="Q54"/>
    </sheetView>
  </sheetViews>
  <sheetFormatPr baseColWidth="10" defaultRowHeight="15" x14ac:dyDescent="0.3"/>
  <cols>
    <col min="1" max="1" width="59" style="1" customWidth="1"/>
    <col min="2" max="2" width="11.42578125" style="3"/>
    <col min="3" max="3" width="12.5703125" style="3" customWidth="1"/>
    <col min="4" max="7" width="11.42578125" style="3"/>
    <col min="8" max="8" width="96.85546875" style="3" customWidth="1"/>
    <col min="9" max="16384" width="11.42578125" style="3"/>
  </cols>
  <sheetData>
    <row r="1" spans="2:15" x14ac:dyDescent="0.3">
      <c r="B1" s="1"/>
      <c r="C1" s="1"/>
      <c r="D1" s="1"/>
      <c r="E1" s="1"/>
      <c r="F1" s="1"/>
      <c r="G1" s="1"/>
      <c r="H1" s="1"/>
      <c r="I1" s="2"/>
    </row>
    <row r="2" spans="2:15" x14ac:dyDescent="0.3">
      <c r="B2" s="1"/>
      <c r="C2" s="1"/>
      <c r="D2" s="1"/>
      <c r="E2" s="1"/>
      <c r="F2" s="1"/>
      <c r="G2" s="1"/>
      <c r="H2" s="1"/>
      <c r="I2" s="2"/>
    </row>
    <row r="3" spans="2:15" ht="24.95" customHeight="1" x14ac:dyDescent="0.3">
      <c r="B3" s="177" t="s">
        <v>213</v>
      </c>
      <c r="C3" s="177"/>
      <c r="D3" s="177"/>
      <c r="E3" s="177"/>
      <c r="F3" s="177"/>
      <c r="G3" s="177"/>
      <c r="H3" s="177"/>
      <c r="I3" s="2"/>
      <c r="J3" s="2"/>
      <c r="K3" s="2"/>
      <c r="L3" s="2"/>
      <c r="M3" s="2"/>
      <c r="N3" s="2"/>
      <c r="O3" s="2"/>
    </row>
    <row r="4" spans="2:15" x14ac:dyDescent="0.3">
      <c r="B4" s="1"/>
      <c r="C4" s="1"/>
      <c r="D4" s="1"/>
      <c r="E4" s="1"/>
      <c r="F4" s="1"/>
      <c r="G4" s="1"/>
      <c r="H4" s="1"/>
      <c r="I4" s="2"/>
      <c r="J4" s="2"/>
      <c r="K4" s="2"/>
      <c r="L4" s="2"/>
      <c r="M4" s="2"/>
      <c r="N4" s="2"/>
      <c r="O4" s="2"/>
    </row>
    <row r="5" spans="2:15" ht="18" customHeight="1" x14ac:dyDescent="0.3">
      <c r="B5" s="174" t="s">
        <v>170</v>
      </c>
      <c r="C5" s="174"/>
      <c r="D5" s="174"/>
      <c r="E5" s="174"/>
      <c r="F5" s="174"/>
      <c r="G5" s="174"/>
      <c r="H5" s="174"/>
      <c r="I5" s="2"/>
      <c r="J5" s="2"/>
      <c r="K5" s="2"/>
      <c r="L5" s="2"/>
      <c r="M5" s="2"/>
      <c r="N5" s="2"/>
      <c r="O5" s="2"/>
    </row>
    <row r="6" spans="2:15" ht="18" x14ac:dyDescent="0.35">
      <c r="B6" s="4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</row>
    <row r="7" spans="2:15" x14ac:dyDescent="0.3">
      <c r="B7" s="166" t="s">
        <v>171</v>
      </c>
      <c r="C7" s="167"/>
      <c r="D7" s="170"/>
      <c r="E7" s="170"/>
      <c r="F7" s="170"/>
      <c r="G7" s="170"/>
      <c r="H7" s="170"/>
      <c r="I7" s="2"/>
      <c r="J7" s="2"/>
      <c r="K7" s="2"/>
      <c r="L7" s="2"/>
      <c r="M7" s="2"/>
      <c r="N7" s="2"/>
      <c r="O7" s="2"/>
    </row>
    <row r="8" spans="2:15" x14ac:dyDescent="0.3">
      <c r="B8" s="52" t="s">
        <v>172</v>
      </c>
      <c r="C8" s="52"/>
      <c r="D8" s="170"/>
      <c r="E8" s="170"/>
      <c r="F8" s="170"/>
      <c r="G8" s="170"/>
      <c r="H8" s="170"/>
      <c r="I8" s="2"/>
      <c r="J8" s="2"/>
      <c r="K8" s="2"/>
      <c r="L8" s="2"/>
      <c r="M8" s="2"/>
      <c r="N8" s="2"/>
      <c r="O8" s="2"/>
    </row>
    <row r="9" spans="2:15" x14ac:dyDescent="0.3">
      <c r="B9" s="52" t="s">
        <v>173</v>
      </c>
      <c r="C9" s="52"/>
      <c r="D9" s="170"/>
      <c r="E9" s="170"/>
      <c r="F9" s="170"/>
      <c r="G9" s="170"/>
      <c r="H9" s="170"/>
      <c r="I9" s="2"/>
      <c r="J9" s="2"/>
      <c r="K9" s="2"/>
      <c r="L9" s="2"/>
      <c r="M9" s="2"/>
      <c r="N9" s="2"/>
      <c r="O9" s="2"/>
    </row>
    <row r="10" spans="2:15" x14ac:dyDescent="0.3">
      <c r="B10" s="52" t="s">
        <v>174</v>
      </c>
      <c r="C10" s="52"/>
      <c r="D10" s="170"/>
      <c r="E10" s="170"/>
      <c r="F10" s="170"/>
      <c r="G10" s="170"/>
      <c r="H10" s="170"/>
      <c r="I10" s="2"/>
      <c r="J10" s="2"/>
      <c r="K10" s="2"/>
      <c r="L10" s="2"/>
      <c r="M10" s="2"/>
      <c r="N10" s="2"/>
      <c r="O10" s="2"/>
    </row>
    <row r="11" spans="2:15" x14ac:dyDescent="0.3">
      <c r="B11" s="52" t="s">
        <v>175</v>
      </c>
      <c r="C11" s="52"/>
      <c r="D11" s="170"/>
      <c r="E11" s="170"/>
      <c r="F11" s="170"/>
      <c r="G11" s="170"/>
      <c r="H11" s="170"/>
      <c r="I11" s="2"/>
      <c r="J11" s="2"/>
      <c r="K11" s="2"/>
      <c r="L11" s="2"/>
      <c r="M11" s="2"/>
      <c r="N11" s="2"/>
      <c r="O11" s="2"/>
    </row>
    <row r="12" spans="2:15" x14ac:dyDescent="0.3">
      <c r="B12" s="52" t="s">
        <v>176</v>
      </c>
      <c r="C12" s="52"/>
      <c r="D12" s="53"/>
      <c r="E12" s="53"/>
      <c r="F12" s="53"/>
      <c r="G12" s="53"/>
      <c r="H12" s="53"/>
      <c r="I12" s="2"/>
      <c r="J12" s="2"/>
      <c r="K12" s="2"/>
      <c r="L12" s="2"/>
      <c r="M12" s="2"/>
      <c r="N12" s="2"/>
      <c r="O12" s="2"/>
    </row>
    <row r="13" spans="2:15" x14ac:dyDescent="0.3">
      <c r="B13" s="169"/>
      <c r="C13" s="169"/>
      <c r="D13" s="169"/>
      <c r="E13" s="169"/>
      <c r="F13" s="169"/>
      <c r="G13" s="169"/>
      <c r="H13" s="169"/>
      <c r="I13" s="2"/>
      <c r="J13" s="2"/>
      <c r="K13" s="2"/>
      <c r="L13" s="2"/>
      <c r="M13" s="2"/>
      <c r="N13" s="2"/>
      <c r="O13" s="2"/>
    </row>
    <row r="14" spans="2:15" ht="36" customHeight="1" x14ac:dyDescent="0.3">
      <c r="B14" s="169"/>
      <c r="C14" s="169"/>
      <c r="D14" s="169"/>
      <c r="E14" s="169"/>
      <c r="F14" s="169"/>
      <c r="G14" s="169"/>
      <c r="H14" s="169"/>
      <c r="I14" s="2"/>
      <c r="J14" s="2"/>
      <c r="K14" s="2"/>
      <c r="L14" s="2"/>
      <c r="M14" s="2"/>
      <c r="N14" s="2"/>
      <c r="O14" s="2"/>
    </row>
    <row r="15" spans="2:15" x14ac:dyDescent="0.3">
      <c r="B15" s="52" t="s">
        <v>177</v>
      </c>
      <c r="C15" s="1"/>
      <c r="D15" s="1"/>
      <c r="E15" s="1"/>
      <c r="F15" s="1"/>
      <c r="G15" s="1"/>
      <c r="H15" s="1"/>
      <c r="I15" s="2"/>
      <c r="J15" s="2"/>
      <c r="K15" s="2"/>
      <c r="L15" s="2"/>
      <c r="M15" s="2"/>
      <c r="N15" s="2"/>
      <c r="O15" s="2"/>
    </row>
    <row r="16" spans="2:15" x14ac:dyDescent="0.3">
      <c r="B16" s="168"/>
      <c r="C16" s="168"/>
      <c r="D16" s="168"/>
      <c r="E16" s="168"/>
      <c r="F16" s="168"/>
      <c r="G16" s="168"/>
      <c r="H16" s="168"/>
      <c r="I16" s="2"/>
      <c r="J16" s="2"/>
      <c r="K16" s="2"/>
      <c r="L16" s="2"/>
      <c r="M16" s="2"/>
      <c r="N16" s="2"/>
      <c r="O16" s="2"/>
    </row>
    <row r="17" spans="2:15" x14ac:dyDescent="0.3">
      <c r="B17" s="168"/>
      <c r="C17" s="168"/>
      <c r="D17" s="168"/>
      <c r="E17" s="168"/>
      <c r="F17" s="168"/>
      <c r="G17" s="168"/>
      <c r="H17" s="168"/>
      <c r="I17" s="2"/>
      <c r="J17" s="2"/>
      <c r="K17" s="2"/>
      <c r="L17" s="2"/>
      <c r="M17" s="2"/>
      <c r="N17" s="2"/>
      <c r="O17" s="2"/>
    </row>
    <row r="18" spans="2:15" x14ac:dyDescent="0.3">
      <c r="B18" s="168"/>
      <c r="C18" s="168"/>
      <c r="D18" s="168"/>
      <c r="E18" s="168"/>
      <c r="F18" s="168"/>
      <c r="G18" s="168"/>
      <c r="H18" s="168"/>
      <c r="I18" s="2"/>
      <c r="J18" s="2"/>
      <c r="K18" s="2"/>
      <c r="L18" s="2"/>
      <c r="M18" s="2"/>
      <c r="N18" s="2"/>
      <c r="O18" s="2"/>
    </row>
    <row r="19" spans="2:15" x14ac:dyDescent="0.3">
      <c r="B19" s="168"/>
      <c r="C19" s="168"/>
      <c r="D19" s="168"/>
      <c r="E19" s="168"/>
      <c r="F19" s="168"/>
      <c r="G19" s="168"/>
      <c r="H19" s="168"/>
      <c r="I19" s="2"/>
      <c r="J19" s="2"/>
      <c r="K19" s="2"/>
      <c r="L19" s="2"/>
      <c r="M19" s="2"/>
      <c r="N19" s="2"/>
      <c r="O19" s="2"/>
    </row>
    <row r="20" spans="2:15" ht="15.75" customHeight="1" x14ac:dyDescent="0.3">
      <c r="B20" s="168"/>
      <c r="C20" s="168"/>
      <c r="D20" s="168"/>
      <c r="E20" s="168"/>
      <c r="F20" s="168"/>
      <c r="G20" s="168"/>
      <c r="H20" s="168"/>
      <c r="I20" s="2"/>
      <c r="J20" s="2"/>
      <c r="K20" s="2"/>
      <c r="L20" s="2"/>
      <c r="M20" s="2"/>
      <c r="N20" s="2"/>
      <c r="O20" s="2"/>
    </row>
    <row r="21" spans="2:15" x14ac:dyDescent="0.3">
      <c r="B21" s="54" t="s">
        <v>212</v>
      </c>
      <c r="C21" s="1"/>
      <c r="D21" s="1"/>
      <c r="E21" s="1"/>
      <c r="F21" s="1"/>
      <c r="G21" s="1"/>
      <c r="H21" s="1"/>
      <c r="I21" s="2"/>
      <c r="J21" s="2"/>
      <c r="K21" s="2"/>
      <c r="L21" s="2"/>
      <c r="M21" s="2"/>
      <c r="N21" s="2"/>
      <c r="O21" s="2"/>
    </row>
    <row r="22" spans="2:15" ht="18" x14ac:dyDescent="0.35">
      <c r="B22" s="4"/>
      <c r="C22" s="1"/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</row>
    <row r="23" spans="2:15" ht="18" x14ac:dyDescent="0.3">
      <c r="B23" s="174" t="s">
        <v>209</v>
      </c>
      <c r="C23" s="174"/>
      <c r="D23" s="174"/>
      <c r="E23" s="174"/>
      <c r="F23" s="174"/>
      <c r="G23" s="174"/>
      <c r="H23" s="174"/>
      <c r="I23" s="2"/>
      <c r="J23" s="2"/>
      <c r="K23" s="2"/>
      <c r="L23" s="2"/>
      <c r="M23" s="2"/>
      <c r="N23" s="2"/>
      <c r="O23" s="2"/>
    </row>
    <row r="24" spans="2:15" x14ac:dyDescent="0.3">
      <c r="B24" s="52" t="s">
        <v>191</v>
      </c>
      <c r="C24" s="1"/>
      <c r="D24" s="1"/>
      <c r="E24" s="1"/>
      <c r="F24" s="1"/>
      <c r="G24" s="1"/>
      <c r="H24" s="1"/>
      <c r="I24" s="2"/>
      <c r="J24" s="2"/>
      <c r="K24" s="2"/>
      <c r="L24" s="2"/>
      <c r="M24" s="2"/>
      <c r="N24" s="2"/>
      <c r="O24" s="2"/>
    </row>
    <row r="25" spans="2:15" x14ac:dyDescent="0.3">
      <c r="B25" s="169"/>
      <c r="C25" s="169"/>
      <c r="D25" s="169"/>
      <c r="E25" s="169"/>
      <c r="F25" s="169"/>
      <c r="G25" s="169"/>
      <c r="H25" s="169"/>
      <c r="I25" s="2"/>
      <c r="J25" s="2"/>
      <c r="K25" s="2"/>
      <c r="L25" s="2"/>
      <c r="M25" s="2"/>
      <c r="N25" s="2"/>
      <c r="O25" s="2"/>
    </row>
    <row r="26" spans="2:15" x14ac:dyDescent="0.3">
      <c r="B26" s="169"/>
      <c r="C26" s="169"/>
      <c r="D26" s="169"/>
      <c r="E26" s="169"/>
      <c r="F26" s="169"/>
      <c r="G26" s="169"/>
      <c r="H26" s="169"/>
      <c r="I26" s="2"/>
      <c r="J26" s="2"/>
      <c r="K26" s="2"/>
      <c r="L26" s="2"/>
      <c r="M26" s="2"/>
      <c r="N26" s="2"/>
      <c r="O26" s="2"/>
    </row>
    <row r="27" spans="2:15" x14ac:dyDescent="0.3">
      <c r="B27" s="52" t="s">
        <v>180</v>
      </c>
      <c r="C27" s="1"/>
      <c r="D27" s="1"/>
      <c r="E27" s="1"/>
      <c r="F27" s="1"/>
      <c r="G27" s="1"/>
      <c r="H27" s="1"/>
      <c r="I27" s="2"/>
      <c r="J27" s="2"/>
      <c r="K27" s="2"/>
      <c r="L27" s="2"/>
      <c r="M27" s="2"/>
      <c r="N27" s="2"/>
      <c r="O27" s="2"/>
    </row>
    <row r="28" spans="2:15" ht="18" x14ac:dyDescent="0.3">
      <c r="B28" s="171"/>
      <c r="C28" s="171"/>
      <c r="D28" s="171"/>
      <c r="E28" s="171"/>
      <c r="F28" s="171"/>
      <c r="G28" s="171"/>
      <c r="H28" s="171"/>
      <c r="I28" s="2"/>
      <c r="J28" s="2"/>
      <c r="K28" s="2"/>
      <c r="L28" s="2"/>
      <c r="M28" s="2"/>
      <c r="N28" s="2"/>
      <c r="O28" s="2"/>
    </row>
    <row r="29" spans="2:15" ht="18" x14ac:dyDescent="0.3">
      <c r="B29" s="174" t="s">
        <v>178</v>
      </c>
      <c r="C29" s="174"/>
      <c r="D29" s="174"/>
      <c r="E29" s="174"/>
      <c r="F29" s="174"/>
      <c r="G29" s="174"/>
      <c r="H29" s="174"/>
      <c r="I29" s="2"/>
      <c r="J29" s="2"/>
      <c r="K29" s="2"/>
      <c r="L29" s="2"/>
      <c r="M29" s="2"/>
      <c r="N29" s="2"/>
      <c r="O29" s="2"/>
    </row>
    <row r="30" spans="2:15" x14ac:dyDescent="0.3">
      <c r="B30" s="52" t="s">
        <v>179</v>
      </c>
      <c r="C30" s="1"/>
      <c r="D30" s="1"/>
      <c r="E30" s="1"/>
      <c r="F30" s="1"/>
      <c r="G30" s="1"/>
      <c r="H30" s="1"/>
      <c r="I30" s="2"/>
      <c r="J30" s="2"/>
      <c r="K30" s="2"/>
      <c r="L30" s="2"/>
      <c r="M30" s="2"/>
      <c r="N30" s="2"/>
      <c r="O30" s="2"/>
    </row>
    <row r="31" spans="2:15" x14ac:dyDescent="0.3">
      <c r="B31" s="172"/>
      <c r="C31" s="172"/>
      <c r="D31" s="172"/>
      <c r="E31" s="172"/>
      <c r="F31" s="172"/>
      <c r="G31" s="172"/>
      <c r="H31" s="172"/>
      <c r="I31" s="2"/>
      <c r="J31" s="2"/>
      <c r="K31" s="2"/>
      <c r="L31" s="2"/>
      <c r="M31" s="2"/>
      <c r="N31" s="2"/>
      <c r="O31" s="2"/>
    </row>
    <row r="32" spans="2:15" x14ac:dyDescent="0.3">
      <c r="B32" s="172"/>
      <c r="C32" s="172"/>
      <c r="D32" s="172"/>
      <c r="E32" s="172"/>
      <c r="F32" s="172"/>
      <c r="G32" s="172"/>
      <c r="H32" s="172"/>
      <c r="I32" s="2"/>
      <c r="J32" s="2"/>
      <c r="K32" s="2"/>
      <c r="L32" s="2"/>
      <c r="M32" s="2"/>
      <c r="N32" s="2"/>
      <c r="O32" s="2"/>
    </row>
    <row r="33" spans="2:15" x14ac:dyDescent="0.3">
      <c r="B33" s="172"/>
      <c r="C33" s="172"/>
      <c r="D33" s="172"/>
      <c r="E33" s="172"/>
      <c r="F33" s="172"/>
      <c r="G33" s="172"/>
      <c r="H33" s="172"/>
      <c r="I33" s="2"/>
      <c r="J33" s="2"/>
      <c r="K33" s="2"/>
      <c r="L33" s="2"/>
      <c r="M33" s="2"/>
      <c r="N33" s="2"/>
      <c r="O33" s="2"/>
    </row>
    <row r="34" spans="2:15" x14ac:dyDescent="0.3">
      <c r="B34" s="172"/>
      <c r="C34" s="172"/>
      <c r="D34" s="172"/>
      <c r="E34" s="172"/>
      <c r="F34" s="172"/>
      <c r="G34" s="172"/>
      <c r="H34" s="172"/>
      <c r="I34" s="2"/>
      <c r="J34" s="2"/>
      <c r="K34" s="2"/>
      <c r="L34" s="2"/>
      <c r="M34" s="2"/>
      <c r="N34" s="2"/>
      <c r="O34" s="2"/>
    </row>
    <row r="35" spans="2:15" ht="18" x14ac:dyDescent="0.3">
      <c r="B35" s="174" t="s">
        <v>195</v>
      </c>
      <c r="C35" s="174"/>
      <c r="D35" s="174"/>
      <c r="E35" s="174"/>
      <c r="F35" s="174"/>
      <c r="G35" s="174"/>
      <c r="H35" s="174"/>
      <c r="I35" s="2"/>
      <c r="J35" s="2"/>
      <c r="K35" s="2"/>
      <c r="L35" s="2"/>
      <c r="M35" s="2"/>
      <c r="N35" s="2"/>
      <c r="O35" s="2"/>
    </row>
    <row r="36" spans="2:15" x14ac:dyDescent="0.3">
      <c r="B36" s="52" t="s">
        <v>190</v>
      </c>
      <c r="C36" s="1"/>
      <c r="D36" s="1"/>
      <c r="E36" s="1"/>
      <c r="F36" s="1"/>
      <c r="G36" s="1"/>
      <c r="H36" s="1"/>
      <c r="I36" s="2"/>
      <c r="J36" s="2"/>
      <c r="K36" s="2"/>
      <c r="L36" s="2"/>
      <c r="M36" s="2"/>
      <c r="N36" s="2"/>
      <c r="O36" s="2"/>
    </row>
    <row r="37" spans="2:15" x14ac:dyDescent="0.3">
      <c r="B37" s="172"/>
      <c r="C37" s="172"/>
      <c r="D37" s="172"/>
      <c r="E37" s="172"/>
      <c r="F37" s="172"/>
      <c r="G37" s="172"/>
      <c r="H37" s="172"/>
      <c r="I37" s="2"/>
      <c r="J37" s="2"/>
      <c r="K37" s="2"/>
      <c r="L37" s="2"/>
      <c r="M37" s="2"/>
      <c r="N37" s="2"/>
      <c r="O37" s="2"/>
    </row>
    <row r="38" spans="2:15" x14ac:dyDescent="0.3">
      <c r="B38" s="172"/>
      <c r="C38" s="172"/>
      <c r="D38" s="172"/>
      <c r="E38" s="172"/>
      <c r="F38" s="172"/>
      <c r="G38" s="172"/>
      <c r="H38" s="172"/>
      <c r="I38" s="2"/>
      <c r="J38" s="2"/>
      <c r="K38" s="2"/>
      <c r="L38" s="2"/>
      <c r="M38" s="2"/>
      <c r="N38" s="2"/>
      <c r="O38" s="2"/>
    </row>
    <row r="39" spans="2:15" x14ac:dyDescent="0.3">
      <c r="B39" s="172"/>
      <c r="C39" s="172"/>
      <c r="D39" s="172"/>
      <c r="E39" s="172"/>
      <c r="F39" s="172"/>
      <c r="G39" s="172"/>
      <c r="H39" s="172"/>
      <c r="I39" s="2"/>
      <c r="J39" s="2"/>
      <c r="K39" s="2"/>
      <c r="L39" s="2"/>
      <c r="M39" s="2"/>
      <c r="N39" s="2"/>
      <c r="O39" s="2"/>
    </row>
    <row r="40" spans="2:15" x14ac:dyDescent="0.3">
      <c r="B40" s="172"/>
      <c r="C40" s="172"/>
      <c r="D40" s="172"/>
      <c r="E40" s="172"/>
      <c r="F40" s="172"/>
      <c r="G40" s="172"/>
      <c r="H40" s="172"/>
      <c r="I40" s="2"/>
      <c r="J40" s="2"/>
      <c r="K40" s="2"/>
      <c r="L40" s="2"/>
      <c r="M40" s="2"/>
      <c r="N40" s="2"/>
      <c r="O40" s="2"/>
    </row>
    <row r="41" spans="2:15" x14ac:dyDescent="0.3">
      <c r="B41" s="172"/>
      <c r="C41" s="172"/>
      <c r="D41" s="172"/>
      <c r="E41" s="172"/>
      <c r="F41" s="172"/>
      <c r="G41" s="172"/>
      <c r="H41" s="172"/>
      <c r="I41" s="2"/>
      <c r="J41" s="2"/>
      <c r="K41" s="2"/>
      <c r="L41" s="2"/>
      <c r="M41" s="2"/>
      <c r="N41" s="2"/>
      <c r="O41" s="2"/>
    </row>
    <row r="42" spans="2:15" ht="18" x14ac:dyDescent="0.3">
      <c r="B42" s="174" t="s">
        <v>196</v>
      </c>
      <c r="C42" s="174"/>
      <c r="D42" s="174"/>
      <c r="E42" s="174"/>
      <c r="F42" s="174"/>
      <c r="G42" s="174"/>
      <c r="H42" s="174"/>
      <c r="I42" s="2"/>
      <c r="J42" s="2"/>
      <c r="K42" s="2"/>
      <c r="L42" s="2"/>
      <c r="M42" s="2"/>
      <c r="N42" s="2"/>
      <c r="O42" s="2"/>
    </row>
    <row r="43" spans="2:15" x14ac:dyDescent="0.3">
      <c r="B43" s="175"/>
      <c r="C43" s="175"/>
      <c r="D43" s="175"/>
      <c r="E43" s="175"/>
      <c r="F43" s="175"/>
      <c r="G43" s="175"/>
      <c r="H43" s="175"/>
      <c r="I43" s="2"/>
      <c r="J43" s="2"/>
      <c r="K43" s="2"/>
      <c r="L43" s="2"/>
      <c r="M43" s="2"/>
      <c r="N43" s="2"/>
      <c r="O43" s="2"/>
    </row>
    <row r="44" spans="2:15" x14ac:dyDescent="0.3">
      <c r="B44" s="175"/>
      <c r="C44" s="175"/>
      <c r="D44" s="175"/>
      <c r="E44" s="175"/>
      <c r="F44" s="175"/>
      <c r="G44" s="175"/>
      <c r="H44" s="175"/>
      <c r="I44" s="2"/>
      <c r="J44" s="2"/>
      <c r="K44" s="2"/>
      <c r="L44" s="2"/>
      <c r="M44" s="2"/>
      <c r="N44" s="2"/>
      <c r="O44" s="2"/>
    </row>
    <row r="45" spans="2:15" x14ac:dyDescent="0.3">
      <c r="B45" s="175"/>
      <c r="C45" s="175"/>
      <c r="D45" s="175"/>
      <c r="E45" s="175"/>
      <c r="F45" s="175"/>
      <c r="G45" s="175"/>
      <c r="H45" s="175"/>
      <c r="I45" s="2"/>
      <c r="J45" s="2"/>
      <c r="K45" s="2"/>
      <c r="L45" s="2"/>
      <c r="M45" s="2"/>
      <c r="N45" s="2"/>
      <c r="O45" s="2"/>
    </row>
    <row r="46" spans="2:15" ht="15.75" customHeight="1" x14ac:dyDescent="0.3">
      <c r="B46" s="175"/>
      <c r="C46" s="175"/>
      <c r="D46" s="175"/>
      <c r="E46" s="175"/>
      <c r="F46" s="175"/>
      <c r="G46" s="175"/>
      <c r="H46" s="175"/>
      <c r="I46" s="2"/>
      <c r="J46" s="2"/>
      <c r="K46" s="2"/>
      <c r="L46" s="2"/>
      <c r="M46" s="2"/>
      <c r="N46" s="2"/>
      <c r="O46" s="2"/>
    </row>
    <row r="47" spans="2:15" ht="15.75" customHeight="1" x14ac:dyDescent="12.75">
      <c r="B47" s="175"/>
      <c r="C47" s="175"/>
      <c r="D47" s="175"/>
      <c r="E47" s="175"/>
      <c r="F47" s="175"/>
      <c r="G47" s="175"/>
      <c r="H47" s="175"/>
      <c r="I47" s="2"/>
      <c r="J47" s="2"/>
      <c r="K47" s="2"/>
      <c r="L47" s="2"/>
      <c r="M47" s="2"/>
      <c r="N47" s="2"/>
      <c r="O47" s="2"/>
    </row>
    <row r="48" spans="2:15" ht="15.75" customHeight="1" x14ac:dyDescent="0.3">
      <c r="B48" s="175"/>
      <c r="C48" s="175"/>
      <c r="D48" s="175"/>
      <c r="E48" s="175"/>
      <c r="F48" s="175"/>
      <c r="G48" s="175"/>
      <c r="H48" s="175"/>
      <c r="I48" s="2"/>
      <c r="J48" s="2"/>
      <c r="K48" s="2"/>
      <c r="L48" s="2"/>
      <c r="M48" s="2"/>
      <c r="N48" s="2"/>
      <c r="O48" s="2"/>
    </row>
    <row r="49" spans="2:15" ht="15.75" customHeight="1" x14ac:dyDescent="0.3">
      <c r="B49" s="175"/>
      <c r="C49" s="175"/>
      <c r="D49" s="175"/>
      <c r="E49" s="175"/>
      <c r="F49" s="175"/>
      <c r="G49" s="175"/>
      <c r="H49" s="175"/>
      <c r="I49" s="2"/>
      <c r="J49" s="2"/>
      <c r="K49" s="2"/>
      <c r="L49" s="2"/>
      <c r="M49" s="2"/>
      <c r="N49" s="2"/>
      <c r="O49" s="2"/>
    </row>
    <row r="50" spans="2:15" ht="15.75" customHeight="1" x14ac:dyDescent="0.3">
      <c r="B50" s="175"/>
      <c r="C50" s="175"/>
      <c r="D50" s="175"/>
      <c r="E50" s="175"/>
      <c r="F50" s="175"/>
      <c r="G50" s="175"/>
      <c r="H50" s="175"/>
      <c r="I50" s="2"/>
      <c r="J50" s="2"/>
      <c r="K50" s="2"/>
      <c r="L50" s="2"/>
      <c r="M50" s="2"/>
      <c r="N50" s="2"/>
      <c r="O50" s="2"/>
    </row>
    <row r="51" spans="2:15" ht="15.75" customHeight="1" x14ac:dyDescent="12.75">
      <c r="B51" s="5"/>
      <c r="C51" s="5"/>
      <c r="D51" s="5"/>
      <c r="E51" s="5"/>
      <c r="F51" s="5"/>
      <c r="G51" s="5"/>
      <c r="H51" s="5"/>
      <c r="I51" s="2"/>
      <c r="J51" s="2"/>
      <c r="K51" s="2"/>
      <c r="L51" s="2"/>
      <c r="M51" s="2"/>
      <c r="N51" s="2"/>
      <c r="O51" s="2"/>
    </row>
    <row r="52" spans="2:15" ht="18" x14ac:dyDescent="12.75">
      <c r="B52" s="174" t="s">
        <v>197</v>
      </c>
      <c r="C52" s="174" t="s">
        <v>181</v>
      </c>
      <c r="D52" s="174"/>
      <c r="E52" s="174"/>
      <c r="F52" s="174"/>
      <c r="G52" s="174"/>
      <c r="H52" s="174"/>
      <c r="I52" s="2"/>
      <c r="J52" s="2"/>
      <c r="K52" s="2"/>
      <c r="L52" s="2"/>
      <c r="M52" s="2"/>
      <c r="N52" s="2"/>
      <c r="O52" s="2"/>
    </row>
    <row r="53" spans="2:15" ht="18" x14ac:dyDescent="12.75">
      <c r="B53" s="4"/>
      <c r="C53" s="4"/>
      <c r="D53" s="1"/>
      <c r="E53" s="1"/>
      <c r="F53" s="1"/>
      <c r="G53" s="1"/>
      <c r="H53" s="1"/>
      <c r="I53" s="2"/>
      <c r="J53" s="2"/>
      <c r="K53" s="2"/>
      <c r="L53" s="2"/>
      <c r="M53" s="2"/>
      <c r="N53" s="2"/>
      <c r="O53" s="2"/>
    </row>
    <row r="54" spans="2:15" x14ac:dyDescent="0.2">
      <c r="B54" s="52" t="s">
        <v>182</v>
      </c>
      <c r="C54" s="52"/>
      <c r="D54" s="1"/>
      <c r="E54" s="1"/>
      <c r="F54" s="1"/>
      <c r="G54" s="1"/>
      <c r="H54" s="1"/>
      <c r="I54" s="2"/>
      <c r="J54" s="2"/>
      <c r="K54" s="2"/>
      <c r="L54" s="2"/>
      <c r="M54" s="2"/>
      <c r="N54" s="2"/>
      <c r="O54" s="2"/>
    </row>
    <row r="55" spans="2:15" x14ac:dyDescent="0.2">
      <c r="B55" s="173" t="s">
        <v>183</v>
      </c>
      <c r="C55" s="173"/>
      <c r="D55" s="172"/>
      <c r="E55" s="172"/>
      <c r="F55" s="172"/>
      <c r="G55" s="172"/>
      <c r="H55" s="172"/>
      <c r="I55" s="2"/>
      <c r="J55" s="2"/>
      <c r="K55" s="2"/>
      <c r="L55" s="2"/>
      <c r="M55" s="2"/>
      <c r="N55" s="2"/>
      <c r="O55" s="2"/>
    </row>
    <row r="56" spans="2:15" x14ac:dyDescent="0.2">
      <c r="B56" s="52" t="s">
        <v>184</v>
      </c>
      <c r="C56" s="52"/>
      <c r="D56" s="172"/>
      <c r="E56" s="172"/>
      <c r="F56" s="172"/>
      <c r="G56" s="172"/>
      <c r="H56" s="172"/>
      <c r="I56" s="2"/>
      <c r="J56" s="2"/>
      <c r="K56" s="2"/>
      <c r="L56" s="2"/>
      <c r="M56" s="2"/>
      <c r="N56" s="2"/>
      <c r="O56" s="2"/>
    </row>
    <row r="57" spans="2:15" x14ac:dyDescent="0.2">
      <c r="B57" s="52" t="s">
        <v>185</v>
      </c>
      <c r="C57" s="52"/>
      <c r="D57" s="172"/>
      <c r="E57" s="172"/>
      <c r="F57" s="172"/>
      <c r="G57" s="172"/>
      <c r="H57" s="172"/>
      <c r="I57" s="2"/>
      <c r="J57" s="2"/>
      <c r="K57" s="2"/>
      <c r="L57" s="2"/>
      <c r="M57" s="2"/>
      <c r="N57" s="2"/>
      <c r="O57" s="2"/>
    </row>
    <row r="58" spans="2:15" x14ac:dyDescent="0.2">
      <c r="B58" s="52" t="s">
        <v>192</v>
      </c>
      <c r="C58" s="52"/>
      <c r="D58" s="172"/>
      <c r="E58" s="172"/>
      <c r="F58" s="172"/>
      <c r="G58" s="172"/>
      <c r="H58" s="172"/>
      <c r="I58" s="2"/>
      <c r="J58" s="2"/>
      <c r="K58" s="2"/>
      <c r="L58" s="2"/>
      <c r="M58" s="2"/>
      <c r="N58" s="2"/>
      <c r="O58" s="2"/>
    </row>
    <row r="59" spans="2:15" x14ac:dyDescent="0.2">
      <c r="B59" s="1"/>
      <c r="C59" s="1"/>
      <c r="D59" s="1"/>
      <c r="E59" s="1"/>
      <c r="F59" s="1"/>
      <c r="G59" s="1"/>
      <c r="H59" s="1"/>
      <c r="I59" s="2"/>
      <c r="J59" s="2"/>
      <c r="K59" s="2"/>
      <c r="L59" s="2"/>
      <c r="M59" s="2"/>
      <c r="N59" s="2"/>
      <c r="O59" s="2"/>
    </row>
    <row r="60" spans="2:15" ht="18" x14ac:dyDescent="12.75">
      <c r="B60" s="174" t="s">
        <v>198</v>
      </c>
      <c r="C60" s="174"/>
      <c r="D60" s="174"/>
      <c r="E60" s="174"/>
      <c r="F60" s="174"/>
      <c r="G60" s="174"/>
      <c r="H60" s="174"/>
      <c r="I60" s="2"/>
      <c r="J60" s="2"/>
      <c r="K60" s="2"/>
      <c r="L60" s="2"/>
      <c r="M60" s="2"/>
      <c r="N60" s="2"/>
      <c r="O60" s="2"/>
    </row>
    <row r="61" spans="2:15" x14ac:dyDescent="0.2">
      <c r="B61" s="52" t="s">
        <v>193</v>
      </c>
      <c r="C61" s="1"/>
      <c r="D61" s="1"/>
      <c r="E61" s="1"/>
      <c r="F61" s="1"/>
      <c r="G61" s="1"/>
      <c r="H61" s="1"/>
      <c r="I61" s="2"/>
      <c r="J61" s="2"/>
      <c r="K61" s="2"/>
      <c r="L61" s="2"/>
      <c r="M61" s="2"/>
      <c r="N61" s="2"/>
      <c r="O61" s="2"/>
    </row>
    <row r="62" spans="2:15" ht="15.75" customHeight="1" x14ac:dyDescent="12.75">
      <c r="B62" s="171"/>
      <c r="C62" s="171"/>
      <c r="D62" s="171"/>
      <c r="E62" s="171"/>
      <c r="F62" s="171"/>
      <c r="G62" s="171"/>
      <c r="H62" s="171"/>
      <c r="I62" s="2"/>
      <c r="J62" s="2"/>
      <c r="K62" s="2"/>
      <c r="L62" s="2"/>
      <c r="M62" s="2"/>
      <c r="N62" s="2"/>
      <c r="O62" s="2"/>
    </row>
    <row r="63" spans="2:15" ht="15.75" customHeight="1" x14ac:dyDescent="12.75">
      <c r="B63" s="171"/>
      <c r="C63" s="171"/>
      <c r="D63" s="171"/>
      <c r="E63" s="171"/>
      <c r="F63" s="171"/>
      <c r="G63" s="171"/>
      <c r="H63" s="171"/>
      <c r="I63" s="2"/>
      <c r="J63" s="2"/>
      <c r="K63" s="2"/>
      <c r="L63" s="2"/>
      <c r="M63" s="2"/>
      <c r="N63" s="2"/>
      <c r="O63" s="2"/>
    </row>
    <row r="64" spans="2:15" ht="15.75" customHeight="1" x14ac:dyDescent="12.75">
      <c r="B64" s="171"/>
      <c r="C64" s="171"/>
      <c r="D64" s="171"/>
      <c r="E64" s="171"/>
      <c r="F64" s="171"/>
      <c r="G64" s="171"/>
      <c r="H64" s="171"/>
      <c r="I64" s="2"/>
      <c r="J64" s="2"/>
      <c r="K64" s="2"/>
      <c r="L64" s="2"/>
      <c r="M64" s="2"/>
      <c r="N64" s="2"/>
      <c r="O64" s="2"/>
    </row>
    <row r="65" spans="2:15" ht="15.75" customHeight="1" x14ac:dyDescent="12.75">
      <c r="B65" s="171"/>
      <c r="C65" s="171"/>
      <c r="D65" s="171"/>
      <c r="E65" s="171"/>
      <c r="F65" s="171"/>
      <c r="G65" s="171"/>
      <c r="H65" s="171"/>
      <c r="I65" s="2"/>
      <c r="J65" s="2"/>
      <c r="K65" s="2"/>
      <c r="L65" s="2"/>
      <c r="M65" s="2"/>
      <c r="N65" s="2"/>
      <c r="O65" s="2"/>
    </row>
    <row r="66" spans="2:15" ht="15.75" customHeight="1" x14ac:dyDescent="12.75">
      <c r="B66" s="171"/>
      <c r="C66" s="171"/>
      <c r="D66" s="171"/>
      <c r="E66" s="171"/>
      <c r="F66" s="171"/>
      <c r="G66" s="171"/>
      <c r="H66" s="171"/>
      <c r="I66" s="2"/>
      <c r="J66" s="2"/>
      <c r="K66" s="2"/>
      <c r="L66" s="2"/>
      <c r="M66" s="2"/>
      <c r="N66" s="2"/>
      <c r="O66" s="2"/>
    </row>
    <row r="67" spans="2:15" x14ac:dyDescent="0.2">
      <c r="B67" s="171"/>
      <c r="C67" s="171"/>
      <c r="D67" s="171"/>
      <c r="E67" s="171"/>
      <c r="F67" s="171"/>
      <c r="G67" s="171"/>
      <c r="H67" s="171"/>
      <c r="I67" s="2"/>
      <c r="J67" s="2"/>
      <c r="K67" s="2"/>
      <c r="L67" s="2"/>
      <c r="M67" s="2"/>
      <c r="N67" s="2"/>
      <c r="O67" s="2"/>
    </row>
    <row r="68" spans="2:15" ht="18" x14ac:dyDescent="12.75">
      <c r="B68" s="174" t="s">
        <v>199</v>
      </c>
      <c r="C68" s="174"/>
      <c r="D68" s="174"/>
      <c r="E68" s="174"/>
      <c r="F68" s="174"/>
      <c r="G68" s="174"/>
      <c r="H68" s="174"/>
      <c r="I68" s="2"/>
      <c r="J68" s="2"/>
      <c r="K68" s="2"/>
      <c r="L68" s="2"/>
      <c r="M68" s="2"/>
      <c r="N68" s="2"/>
      <c r="O68" s="2"/>
    </row>
    <row r="69" spans="2:15" x14ac:dyDescent="0.2">
      <c r="B69" s="52" t="s">
        <v>194</v>
      </c>
      <c r="C69" s="1"/>
      <c r="D69" s="1"/>
      <c r="E69" s="1"/>
      <c r="F69" s="1"/>
      <c r="G69" s="1"/>
      <c r="H69" s="1"/>
      <c r="I69" s="2"/>
      <c r="J69" s="2"/>
      <c r="K69" s="2"/>
      <c r="L69" s="2"/>
      <c r="M69" s="2"/>
      <c r="N69" s="2"/>
      <c r="O69" s="2"/>
    </row>
    <row r="70" spans="2:15" x14ac:dyDescent="0.2">
      <c r="B70" s="172"/>
      <c r="C70" s="172"/>
      <c r="D70" s="172"/>
      <c r="E70" s="172"/>
      <c r="F70" s="172"/>
      <c r="G70" s="172"/>
      <c r="H70" s="172"/>
      <c r="I70" s="2"/>
      <c r="J70" s="2"/>
      <c r="K70" s="2"/>
      <c r="L70" s="2"/>
      <c r="M70" s="2"/>
      <c r="N70" s="2"/>
      <c r="O70" s="2"/>
    </row>
    <row r="71" spans="2:15" x14ac:dyDescent="0.2">
      <c r="B71" s="172"/>
      <c r="C71" s="172"/>
      <c r="D71" s="172"/>
      <c r="E71" s="172"/>
      <c r="F71" s="172"/>
      <c r="G71" s="172"/>
      <c r="H71" s="172"/>
      <c r="I71" s="2"/>
      <c r="J71" s="2"/>
      <c r="K71" s="2"/>
      <c r="L71" s="2"/>
      <c r="M71" s="2"/>
      <c r="N71" s="2"/>
      <c r="O71" s="2"/>
    </row>
    <row r="72" spans="2:15" ht="25.5" customHeight="1" x14ac:dyDescent="12.75">
      <c r="B72" s="173" t="s">
        <v>97</v>
      </c>
      <c r="C72" s="173"/>
      <c r="D72" s="173"/>
      <c r="E72" s="173"/>
      <c r="F72" s="173"/>
      <c r="G72" s="173"/>
      <c r="H72" s="173"/>
      <c r="I72" s="2"/>
      <c r="J72" s="2"/>
      <c r="K72" s="2"/>
      <c r="L72" s="2"/>
      <c r="M72" s="2"/>
      <c r="N72" s="2"/>
      <c r="O72" s="2"/>
    </row>
    <row r="73" spans="2:15" x14ac:dyDescent="0.2">
      <c r="B73" s="176"/>
      <c r="C73" s="176"/>
      <c r="D73" s="176"/>
      <c r="E73" s="176"/>
      <c r="F73" s="176"/>
      <c r="G73" s="176"/>
      <c r="H73" s="176"/>
      <c r="I73" s="2"/>
      <c r="J73" s="2"/>
      <c r="K73" s="2"/>
      <c r="L73" s="2"/>
      <c r="M73" s="2"/>
      <c r="N73" s="2"/>
      <c r="O73" s="2"/>
    </row>
    <row r="74" spans="2:15" x14ac:dyDescent="0.2">
      <c r="B74" s="176"/>
      <c r="C74" s="176"/>
      <c r="D74" s="176"/>
      <c r="E74" s="176"/>
      <c r="F74" s="176"/>
      <c r="G74" s="176"/>
      <c r="H74" s="176"/>
      <c r="I74" s="2"/>
      <c r="J74" s="2"/>
      <c r="K74" s="2"/>
      <c r="L74" s="2"/>
      <c r="M74" s="2"/>
      <c r="N74" s="2"/>
      <c r="O74" s="2"/>
    </row>
    <row r="75" spans="2:15" ht="15" customHeight="1" x14ac:dyDescent="12.75">
      <c r="B75" s="176"/>
      <c r="C75" s="176"/>
      <c r="D75" s="176"/>
      <c r="E75" s="176"/>
      <c r="F75" s="176"/>
      <c r="G75" s="176"/>
      <c r="H75" s="176"/>
      <c r="I75" s="2"/>
      <c r="J75" s="2"/>
      <c r="K75" s="2"/>
      <c r="L75" s="2"/>
      <c r="M75" s="2"/>
      <c r="N75" s="2"/>
      <c r="O75" s="2"/>
    </row>
    <row r="76" spans="2:15" ht="15.75" customHeight="1" x14ac:dyDescent="12.75">
      <c r="B76" s="176"/>
      <c r="C76" s="176"/>
      <c r="D76" s="176"/>
      <c r="E76" s="176"/>
      <c r="F76" s="176"/>
      <c r="G76" s="176"/>
      <c r="H76" s="176"/>
      <c r="I76" s="2"/>
      <c r="J76" s="2"/>
      <c r="K76" s="2"/>
      <c r="L76" s="2"/>
      <c r="M76" s="2"/>
      <c r="N76" s="2"/>
      <c r="O76" s="2"/>
    </row>
    <row r="77" spans="2:15" ht="18" x14ac:dyDescent="12.75">
      <c r="B77" s="174" t="s">
        <v>200</v>
      </c>
      <c r="C77" s="174"/>
      <c r="D77" s="174"/>
      <c r="E77" s="174"/>
      <c r="F77" s="174"/>
      <c r="G77" s="174"/>
      <c r="H77" s="174"/>
      <c r="I77" s="2"/>
      <c r="J77" s="2"/>
      <c r="K77" s="2"/>
      <c r="L77" s="2"/>
      <c r="M77" s="2"/>
      <c r="N77" s="2"/>
      <c r="O77" s="2"/>
    </row>
    <row r="78" spans="2:15" x14ac:dyDescent="0.2">
      <c r="B78" s="52" t="s">
        <v>186</v>
      </c>
      <c r="C78" s="1"/>
      <c r="D78" s="1"/>
      <c r="E78" s="1"/>
      <c r="F78" s="1"/>
      <c r="G78" s="1"/>
      <c r="H78" s="1"/>
      <c r="I78" s="2"/>
      <c r="J78" s="2"/>
      <c r="K78" s="2"/>
      <c r="L78" s="2"/>
      <c r="M78" s="2"/>
      <c r="N78" s="2"/>
      <c r="O78" s="2"/>
    </row>
    <row r="79" spans="2:15" ht="12.75" customHeight="1" x14ac:dyDescent="12.75">
      <c r="B79" s="176"/>
      <c r="C79" s="176"/>
      <c r="D79" s="176"/>
      <c r="E79" s="176"/>
      <c r="F79" s="176"/>
      <c r="G79" s="176"/>
      <c r="H79" s="176"/>
      <c r="I79" s="2"/>
      <c r="J79" s="2"/>
      <c r="K79" s="2"/>
      <c r="L79" s="2"/>
      <c r="M79" s="2"/>
      <c r="N79" s="2"/>
      <c r="O79" s="2"/>
    </row>
    <row r="80" spans="2:15" ht="12.75" customHeight="1" x14ac:dyDescent="12.75">
      <c r="B80" s="176"/>
      <c r="C80" s="176"/>
      <c r="D80" s="176"/>
      <c r="E80" s="176"/>
      <c r="F80" s="176"/>
      <c r="G80" s="176"/>
      <c r="H80" s="176"/>
      <c r="I80" s="2"/>
      <c r="J80" s="2"/>
      <c r="K80" s="2"/>
      <c r="L80" s="2"/>
      <c r="M80" s="2"/>
      <c r="N80" s="2"/>
      <c r="O80" s="2"/>
    </row>
    <row r="81" spans="2:15" x14ac:dyDescent="0.2">
      <c r="B81" s="176"/>
      <c r="C81" s="176"/>
      <c r="D81" s="176"/>
      <c r="E81" s="176"/>
      <c r="F81" s="176"/>
      <c r="G81" s="176"/>
      <c r="H81" s="176"/>
      <c r="I81" s="2"/>
      <c r="J81" s="2"/>
      <c r="K81" s="2"/>
      <c r="L81" s="2"/>
      <c r="M81" s="2"/>
      <c r="N81" s="2"/>
      <c r="O81" s="2"/>
    </row>
    <row r="82" spans="2:15" x14ac:dyDescent="0.2">
      <c r="B82" s="176"/>
      <c r="C82" s="176"/>
      <c r="D82" s="176"/>
      <c r="E82" s="176"/>
      <c r="F82" s="176"/>
      <c r="G82" s="176"/>
      <c r="H82" s="176"/>
      <c r="I82" s="2"/>
      <c r="J82" s="2"/>
      <c r="K82" s="2"/>
      <c r="L82" s="2"/>
      <c r="M82" s="2"/>
      <c r="N82" s="2"/>
      <c r="O82" s="2"/>
    </row>
    <row r="83" spans="2:15" ht="12.75" customHeight="1" x14ac:dyDescent="12.75">
      <c r="B83" s="4"/>
      <c r="C83" s="1"/>
      <c r="D83" s="1"/>
      <c r="E83" s="1"/>
      <c r="F83" s="1"/>
      <c r="G83" s="1"/>
      <c r="H83" s="1"/>
      <c r="I83" s="2"/>
      <c r="J83" s="2"/>
      <c r="K83" s="2"/>
      <c r="L83" s="2"/>
      <c r="M83" s="2"/>
      <c r="N83" s="2"/>
      <c r="O83" s="2"/>
    </row>
    <row r="84" spans="2:15" x14ac:dyDescent="0.2">
      <c r="B84" s="52" t="s">
        <v>187</v>
      </c>
      <c r="C84" s="1"/>
      <c r="D84" s="1"/>
      <c r="E84" s="1"/>
      <c r="F84" s="1"/>
      <c r="G84" s="1"/>
      <c r="H84" s="1"/>
      <c r="I84" s="2"/>
      <c r="J84" s="2"/>
      <c r="K84" s="2"/>
      <c r="L84" s="2"/>
      <c r="M84" s="2"/>
      <c r="N84" s="2"/>
      <c r="O84" s="2"/>
    </row>
    <row r="85" spans="2:15" x14ac:dyDescent="0.2">
      <c r="B85" s="176"/>
      <c r="C85" s="176"/>
      <c r="D85" s="176"/>
      <c r="E85" s="176"/>
      <c r="F85" s="176"/>
      <c r="G85" s="176"/>
      <c r="H85" s="176"/>
      <c r="I85" s="2"/>
      <c r="J85" s="2"/>
      <c r="K85" s="2"/>
      <c r="L85" s="2"/>
      <c r="M85" s="2"/>
      <c r="N85" s="2"/>
      <c r="O85" s="2"/>
    </row>
    <row r="86" spans="2:15" x14ac:dyDescent="0.2">
      <c r="B86" s="176"/>
      <c r="C86" s="176"/>
      <c r="D86" s="176"/>
      <c r="E86" s="176"/>
      <c r="F86" s="176"/>
      <c r="G86" s="176"/>
      <c r="H86" s="176"/>
      <c r="I86" s="2"/>
      <c r="J86" s="2"/>
      <c r="K86" s="2"/>
      <c r="L86" s="2"/>
      <c r="M86" s="2"/>
      <c r="N86" s="2"/>
      <c r="O86" s="2"/>
    </row>
    <row r="87" spans="2:15" x14ac:dyDescent="0.2">
      <c r="B87" s="176"/>
      <c r="C87" s="176"/>
      <c r="D87" s="176"/>
      <c r="E87" s="176"/>
      <c r="F87" s="176"/>
      <c r="G87" s="176"/>
      <c r="H87" s="176"/>
      <c r="I87" s="2"/>
      <c r="J87" s="2"/>
      <c r="K87" s="2"/>
      <c r="L87" s="2"/>
      <c r="M87" s="2"/>
      <c r="N87" s="2"/>
      <c r="O87" s="2"/>
    </row>
    <row r="88" spans="2:15" x14ac:dyDescent="0.2">
      <c r="B88" s="176"/>
      <c r="C88" s="176"/>
      <c r="D88" s="176"/>
      <c r="E88" s="176"/>
      <c r="F88" s="176"/>
      <c r="G88" s="176"/>
      <c r="H88" s="176"/>
      <c r="I88" s="2"/>
      <c r="J88" s="2"/>
      <c r="K88" s="2"/>
      <c r="L88" s="2"/>
      <c r="M88" s="2"/>
      <c r="N88" s="2"/>
      <c r="O88" s="2"/>
    </row>
    <row r="89" spans="2:15" x14ac:dyDescent="0.2">
      <c r="B89" s="1"/>
      <c r="C89" s="1"/>
      <c r="D89" s="1"/>
      <c r="E89" s="1"/>
      <c r="F89" s="1"/>
      <c r="G89" s="1"/>
      <c r="H89" s="1"/>
      <c r="I89" s="2"/>
      <c r="J89" s="2"/>
      <c r="K89" s="2"/>
      <c r="L89" s="2"/>
      <c r="M89" s="2"/>
      <c r="N89" s="2"/>
      <c r="O89" s="2"/>
    </row>
    <row r="90" spans="2:15" ht="18" x14ac:dyDescent="12.75">
      <c r="B90" s="174" t="s">
        <v>201</v>
      </c>
      <c r="C90" s="174"/>
      <c r="D90" s="174"/>
      <c r="E90" s="174"/>
      <c r="F90" s="174"/>
      <c r="G90" s="174"/>
      <c r="H90" s="174"/>
      <c r="I90" s="2"/>
      <c r="J90" s="2"/>
      <c r="K90" s="2"/>
      <c r="L90" s="2"/>
      <c r="M90" s="2"/>
      <c r="N90" s="2"/>
      <c r="O90" s="2"/>
    </row>
    <row r="91" spans="2:15" x14ac:dyDescent="0.2">
      <c r="B91" s="52" t="s">
        <v>188</v>
      </c>
      <c r="C91" s="1"/>
      <c r="D91" s="1"/>
      <c r="E91" s="1"/>
      <c r="F91" s="1"/>
      <c r="G91" s="1"/>
      <c r="H91" s="1"/>
      <c r="I91" s="2"/>
      <c r="J91" s="2"/>
      <c r="K91" s="2"/>
      <c r="L91" s="2"/>
      <c r="M91" s="2"/>
      <c r="N91" s="2"/>
      <c r="O91" s="2"/>
    </row>
    <row r="92" spans="2:15" x14ac:dyDescent="0.2">
      <c r="B92" s="176"/>
      <c r="C92" s="176"/>
      <c r="D92" s="176"/>
      <c r="E92" s="176"/>
      <c r="F92" s="176"/>
      <c r="G92" s="176"/>
      <c r="H92" s="176"/>
      <c r="I92" s="2"/>
      <c r="J92" s="2"/>
      <c r="K92" s="2"/>
      <c r="L92" s="2"/>
      <c r="M92" s="2"/>
      <c r="N92" s="2"/>
      <c r="O92" s="2"/>
    </row>
    <row r="93" spans="2:15" x14ac:dyDescent="0.2">
      <c r="B93" s="176"/>
      <c r="C93" s="176"/>
      <c r="D93" s="176"/>
      <c r="E93" s="176"/>
      <c r="F93" s="176"/>
      <c r="G93" s="176"/>
      <c r="H93" s="176"/>
      <c r="I93" s="2"/>
      <c r="J93" s="2"/>
      <c r="K93" s="2"/>
      <c r="L93" s="2"/>
      <c r="M93" s="2"/>
      <c r="N93" s="2"/>
      <c r="O93" s="2"/>
    </row>
    <row r="94" spans="2:15" x14ac:dyDescent="0.2">
      <c r="B94" s="176"/>
      <c r="C94" s="176"/>
      <c r="D94" s="176"/>
      <c r="E94" s="176"/>
      <c r="F94" s="176"/>
      <c r="G94" s="176"/>
      <c r="H94" s="176"/>
      <c r="I94" s="2"/>
      <c r="J94" s="2"/>
      <c r="K94" s="2"/>
      <c r="L94" s="2"/>
      <c r="M94" s="2"/>
      <c r="N94" s="2"/>
      <c r="O94" s="2"/>
    </row>
    <row r="95" spans="2:15" x14ac:dyDescent="0.2">
      <c r="B95" s="176"/>
      <c r="C95" s="176"/>
      <c r="D95" s="176"/>
      <c r="E95" s="176"/>
      <c r="F95" s="176"/>
      <c r="G95" s="176"/>
      <c r="H95" s="176"/>
      <c r="I95" s="2"/>
      <c r="J95" s="2"/>
      <c r="K95" s="2"/>
      <c r="L95" s="2"/>
      <c r="M95" s="2"/>
      <c r="N95" s="2"/>
      <c r="O95" s="2"/>
    </row>
    <row r="96" spans="2:15" x14ac:dyDescent="0.2">
      <c r="B96" s="1"/>
      <c r="C96" s="1"/>
      <c r="D96" s="1"/>
      <c r="E96" s="1"/>
      <c r="F96" s="1"/>
      <c r="G96" s="1"/>
      <c r="H96" s="1"/>
      <c r="I96" s="2"/>
      <c r="J96" s="2"/>
      <c r="K96" s="2"/>
      <c r="L96" s="2"/>
      <c r="M96" s="2"/>
      <c r="N96" s="2"/>
      <c r="O96" s="2"/>
    </row>
    <row r="97" spans="2:15" ht="18" x14ac:dyDescent="12.75">
      <c r="B97" s="174" t="s">
        <v>202</v>
      </c>
      <c r="C97" s="174"/>
      <c r="D97" s="174"/>
      <c r="E97" s="174"/>
      <c r="F97" s="174"/>
      <c r="G97" s="174"/>
      <c r="H97" s="174"/>
      <c r="I97" s="2"/>
      <c r="J97" s="2"/>
      <c r="K97" s="2"/>
      <c r="L97" s="2"/>
      <c r="M97" s="2"/>
      <c r="N97" s="2"/>
      <c r="O97" s="2"/>
    </row>
    <row r="98" spans="2:15" x14ac:dyDescent="0.2">
      <c r="B98" s="52" t="s">
        <v>98</v>
      </c>
      <c r="C98" s="1"/>
      <c r="D98" s="1"/>
      <c r="E98" s="1"/>
      <c r="F98" s="1"/>
      <c r="G98" s="1"/>
      <c r="H98" s="1"/>
      <c r="I98" s="2"/>
      <c r="J98" s="2"/>
      <c r="K98" s="2"/>
      <c r="L98" s="2"/>
      <c r="M98" s="2"/>
      <c r="N98" s="2"/>
      <c r="O98" s="2"/>
    </row>
    <row r="99" spans="2:15" x14ac:dyDescent="0.2">
      <c r="B99" s="176"/>
      <c r="C99" s="176"/>
      <c r="D99" s="176"/>
      <c r="E99" s="176"/>
      <c r="F99" s="176"/>
      <c r="G99" s="176"/>
      <c r="H99" s="176"/>
      <c r="I99" s="2"/>
      <c r="J99" s="2"/>
      <c r="K99" s="2"/>
      <c r="L99" s="2"/>
      <c r="M99" s="2"/>
      <c r="N99" s="2"/>
      <c r="O99" s="2"/>
    </row>
    <row r="100" spans="2:15" x14ac:dyDescent="0.2">
      <c r="B100" s="176"/>
      <c r="C100" s="176"/>
      <c r="D100" s="176"/>
      <c r="E100" s="176"/>
      <c r="F100" s="176"/>
      <c r="G100" s="176"/>
      <c r="H100" s="176"/>
      <c r="I100" s="2"/>
      <c r="J100" s="2"/>
      <c r="K100" s="2"/>
      <c r="L100" s="2"/>
      <c r="M100" s="2"/>
      <c r="N100" s="2"/>
      <c r="O100" s="2"/>
    </row>
    <row r="101" spans="2:15" x14ac:dyDescent="0.2">
      <c r="B101" s="176"/>
      <c r="C101" s="176"/>
      <c r="D101" s="176"/>
      <c r="E101" s="176"/>
      <c r="F101" s="176"/>
      <c r="G101" s="176"/>
      <c r="H101" s="176"/>
      <c r="I101" s="2"/>
      <c r="J101" s="2"/>
      <c r="K101" s="2"/>
      <c r="L101" s="2"/>
      <c r="M101" s="2"/>
      <c r="N101" s="2"/>
      <c r="O101" s="2"/>
    </row>
    <row r="102" spans="2:15" x14ac:dyDescent="0.2">
      <c r="B102" s="176"/>
      <c r="C102" s="176"/>
      <c r="D102" s="176"/>
      <c r="E102" s="176"/>
      <c r="F102" s="176"/>
      <c r="G102" s="176"/>
      <c r="H102" s="176"/>
      <c r="I102" s="2"/>
      <c r="J102" s="2"/>
      <c r="K102" s="2"/>
      <c r="L102" s="2"/>
      <c r="M102" s="2"/>
      <c r="N102" s="2"/>
      <c r="O102" s="2"/>
    </row>
    <row r="103" spans="2:15" x14ac:dyDescent="0.2">
      <c r="B103" s="176"/>
      <c r="C103" s="176"/>
      <c r="D103" s="176"/>
      <c r="E103" s="176"/>
      <c r="F103" s="176"/>
      <c r="G103" s="176"/>
      <c r="H103" s="176"/>
      <c r="I103" s="2"/>
      <c r="J103" s="2"/>
      <c r="K103" s="2"/>
      <c r="L103" s="2"/>
      <c r="M103" s="2"/>
      <c r="N103" s="2"/>
      <c r="O103" s="2"/>
    </row>
    <row r="104" spans="2:15" x14ac:dyDescent="0.2">
      <c r="B104" s="176"/>
      <c r="C104" s="176"/>
      <c r="D104" s="176"/>
      <c r="E104" s="176"/>
      <c r="F104" s="176"/>
      <c r="G104" s="176"/>
      <c r="H104" s="176"/>
      <c r="I104" s="2"/>
      <c r="J104" s="2"/>
      <c r="K104" s="2"/>
      <c r="L104" s="2"/>
      <c r="M104" s="2"/>
      <c r="N104" s="2"/>
      <c r="O104" s="2"/>
    </row>
    <row r="105" spans="2:15" x14ac:dyDescent="0.2">
      <c r="B105" s="5"/>
      <c r="C105" s="5"/>
      <c r="D105" s="5"/>
      <c r="E105" s="5"/>
      <c r="F105" s="5"/>
      <c r="G105" s="5"/>
      <c r="H105" s="5"/>
      <c r="I105" s="2"/>
      <c r="J105" s="2"/>
      <c r="K105" s="2"/>
      <c r="L105" s="2"/>
      <c r="M105" s="2"/>
      <c r="N105" s="2"/>
      <c r="O105" s="2"/>
    </row>
    <row r="106" spans="2:15" ht="18" x14ac:dyDescent="12.75">
      <c r="B106" s="174" t="s">
        <v>203</v>
      </c>
      <c r="C106" s="174"/>
      <c r="D106" s="174"/>
      <c r="E106" s="174"/>
      <c r="F106" s="174"/>
      <c r="G106" s="174"/>
      <c r="H106" s="174"/>
      <c r="I106" s="2"/>
      <c r="J106" s="2"/>
      <c r="K106" s="2"/>
      <c r="L106" s="2"/>
      <c r="M106" s="2"/>
      <c r="N106" s="2"/>
      <c r="O106" s="2"/>
    </row>
    <row r="107" spans="2:15" ht="26.25" customHeight="1" x14ac:dyDescent="12.75">
      <c r="B107" s="165" t="s">
        <v>189</v>
      </c>
      <c r="C107" s="165"/>
      <c r="D107" s="165"/>
      <c r="E107" s="165"/>
      <c r="F107" s="165"/>
      <c r="G107" s="165"/>
      <c r="H107" s="165"/>
      <c r="I107" s="2"/>
      <c r="J107" s="2"/>
      <c r="K107" s="2"/>
      <c r="L107" s="2"/>
      <c r="M107" s="2"/>
      <c r="N107" s="2"/>
      <c r="O107" s="2"/>
    </row>
    <row r="108" spans="2:15" x14ac:dyDescent="0.2">
      <c r="B108" s="176"/>
      <c r="C108" s="176"/>
      <c r="D108" s="176"/>
      <c r="E108" s="176"/>
      <c r="F108" s="176"/>
      <c r="G108" s="176"/>
      <c r="H108" s="176"/>
      <c r="I108" s="2"/>
      <c r="J108" s="2"/>
      <c r="K108" s="2"/>
      <c r="L108" s="2"/>
      <c r="M108" s="2"/>
      <c r="N108" s="2"/>
      <c r="O108" s="2"/>
    </row>
    <row r="109" spans="2:15" x14ac:dyDescent="0.2">
      <c r="B109" s="176"/>
      <c r="C109" s="176"/>
      <c r="D109" s="176"/>
      <c r="E109" s="176"/>
      <c r="F109" s="176"/>
      <c r="G109" s="176"/>
      <c r="H109" s="176"/>
      <c r="I109" s="2"/>
      <c r="J109" s="2"/>
      <c r="K109" s="2"/>
      <c r="L109" s="2"/>
      <c r="M109" s="2"/>
      <c r="N109" s="2"/>
      <c r="O109" s="2"/>
    </row>
    <row r="110" spans="2:15" x14ac:dyDescent="0.2">
      <c r="B110" s="176"/>
      <c r="C110" s="176"/>
      <c r="D110" s="176"/>
      <c r="E110" s="176"/>
      <c r="F110" s="176"/>
      <c r="G110" s="176"/>
      <c r="H110" s="176"/>
      <c r="I110" s="2"/>
      <c r="J110" s="2"/>
      <c r="K110" s="2"/>
      <c r="L110" s="2"/>
      <c r="M110" s="2"/>
      <c r="N110" s="2"/>
      <c r="O110" s="2"/>
    </row>
    <row r="111" spans="2:15" x14ac:dyDescent="0.2">
      <c r="B111" s="176"/>
      <c r="C111" s="176"/>
      <c r="D111" s="176"/>
      <c r="E111" s="176"/>
      <c r="F111" s="176"/>
      <c r="G111" s="176"/>
      <c r="H111" s="176"/>
      <c r="I111" s="2"/>
      <c r="J111" s="2"/>
      <c r="K111" s="2"/>
      <c r="L111" s="2"/>
      <c r="M111" s="2"/>
      <c r="N111" s="2"/>
      <c r="O111" s="2"/>
    </row>
    <row r="112" spans="2:15" x14ac:dyDescent="0.2">
      <c r="B112" s="176"/>
      <c r="C112" s="176"/>
      <c r="D112" s="176"/>
      <c r="E112" s="176"/>
      <c r="F112" s="176"/>
      <c r="G112" s="176"/>
      <c r="H112" s="176"/>
      <c r="I112" s="2"/>
      <c r="J112" s="2"/>
      <c r="K112" s="2"/>
      <c r="L112" s="2"/>
      <c r="M112" s="2"/>
      <c r="N112" s="2"/>
      <c r="O112" s="2"/>
    </row>
    <row r="113" spans="2:15" x14ac:dyDescent="0.2">
      <c r="B113" s="176"/>
      <c r="C113" s="176"/>
      <c r="D113" s="176"/>
      <c r="E113" s="176"/>
      <c r="F113" s="176"/>
      <c r="G113" s="176"/>
      <c r="H113" s="176"/>
      <c r="I113" s="2"/>
      <c r="J113" s="2"/>
      <c r="K113" s="2"/>
      <c r="L113" s="2"/>
      <c r="M113" s="2"/>
      <c r="N113" s="2"/>
      <c r="O113" s="2"/>
    </row>
    <row r="114" spans="2:15" x14ac:dyDescent="0.2">
      <c r="B114" s="176"/>
      <c r="C114" s="176"/>
      <c r="D114" s="176"/>
      <c r="E114" s="176"/>
      <c r="F114" s="176"/>
      <c r="G114" s="176"/>
      <c r="H114" s="176"/>
      <c r="I114" s="2"/>
      <c r="J114" s="2"/>
      <c r="K114" s="2"/>
      <c r="L114" s="2"/>
      <c r="M114" s="2"/>
      <c r="N114" s="2"/>
      <c r="O114" s="2"/>
    </row>
    <row r="115" spans="2:15" x14ac:dyDescent="0.2">
      <c r="B115" s="176"/>
      <c r="C115" s="176"/>
      <c r="D115" s="176"/>
      <c r="E115" s="176"/>
      <c r="F115" s="176"/>
      <c r="G115" s="176"/>
      <c r="H115" s="176"/>
      <c r="I115" s="2"/>
      <c r="J115" s="2"/>
      <c r="K115" s="2"/>
      <c r="L115" s="2"/>
      <c r="M115" s="2"/>
      <c r="N115" s="2"/>
      <c r="O115" s="2"/>
    </row>
    <row r="116" spans="2:15" ht="18" x14ac:dyDescent="12.75">
      <c r="B116" s="174" t="s">
        <v>204</v>
      </c>
      <c r="C116" s="174"/>
      <c r="D116" s="174"/>
      <c r="E116" s="174"/>
      <c r="F116" s="174"/>
      <c r="G116" s="174"/>
      <c r="H116" s="174"/>
      <c r="I116" s="2"/>
      <c r="J116" s="2"/>
      <c r="K116" s="2"/>
      <c r="L116" s="2"/>
      <c r="M116" s="2"/>
      <c r="N116" s="2"/>
      <c r="O116" s="2"/>
    </row>
    <row r="117" spans="2:15" x14ac:dyDescent="0.2">
      <c r="B117" s="176"/>
      <c r="C117" s="176"/>
      <c r="D117" s="176"/>
      <c r="E117" s="176"/>
      <c r="F117" s="176"/>
      <c r="G117" s="176"/>
      <c r="H117" s="176"/>
      <c r="I117" s="2"/>
      <c r="J117" s="2"/>
      <c r="K117" s="2"/>
      <c r="L117" s="2"/>
      <c r="M117" s="2"/>
      <c r="N117" s="2"/>
      <c r="O117" s="2"/>
    </row>
    <row r="118" spans="2:15" x14ac:dyDescent="0.2">
      <c r="B118" s="176"/>
      <c r="C118" s="176"/>
      <c r="D118" s="176"/>
      <c r="E118" s="176"/>
      <c r="F118" s="176"/>
      <c r="G118" s="176"/>
      <c r="H118" s="176"/>
      <c r="I118" s="2"/>
      <c r="J118" s="2"/>
      <c r="K118" s="2"/>
      <c r="L118" s="2"/>
      <c r="M118" s="2"/>
      <c r="N118" s="2"/>
      <c r="O118" s="2"/>
    </row>
    <row r="119" spans="2:15" x14ac:dyDescent="0.2">
      <c r="B119" s="176"/>
      <c r="C119" s="176"/>
      <c r="D119" s="176"/>
      <c r="E119" s="176"/>
      <c r="F119" s="176"/>
      <c r="G119" s="176"/>
      <c r="H119" s="176"/>
      <c r="I119" s="2"/>
      <c r="J119" s="2"/>
      <c r="K119" s="2"/>
      <c r="L119" s="2"/>
      <c r="M119" s="2"/>
      <c r="N119" s="2"/>
      <c r="O119" s="2"/>
    </row>
    <row r="120" spans="2:15" x14ac:dyDescent="0.2">
      <c r="B120" s="176"/>
      <c r="C120" s="176"/>
      <c r="D120" s="176"/>
      <c r="E120" s="176"/>
      <c r="F120" s="176"/>
      <c r="G120" s="176"/>
      <c r="H120" s="176"/>
      <c r="I120" s="2"/>
      <c r="J120" s="2"/>
      <c r="K120" s="2"/>
      <c r="L120" s="2"/>
      <c r="M120" s="2"/>
      <c r="N120" s="2"/>
      <c r="O120" s="2"/>
    </row>
    <row r="121" spans="2:15" x14ac:dyDescent="0.2">
      <c r="B121" s="176"/>
      <c r="C121" s="176"/>
      <c r="D121" s="176"/>
      <c r="E121" s="176"/>
      <c r="F121" s="176"/>
      <c r="G121" s="176"/>
      <c r="H121" s="176"/>
      <c r="I121" s="2"/>
      <c r="J121" s="2"/>
      <c r="K121" s="2"/>
      <c r="L121" s="2"/>
      <c r="M121" s="2"/>
      <c r="N121" s="2"/>
      <c r="O121" s="2"/>
    </row>
    <row r="122" spans="2:15" x14ac:dyDescent="0.2">
      <c r="B122" s="176"/>
      <c r="C122" s="176"/>
      <c r="D122" s="176"/>
      <c r="E122" s="176"/>
      <c r="F122" s="176"/>
      <c r="G122" s="176"/>
      <c r="H122" s="176"/>
      <c r="I122" s="2"/>
      <c r="J122" s="2"/>
      <c r="K122" s="2"/>
      <c r="L122" s="2"/>
      <c r="M122" s="2"/>
      <c r="N122" s="2"/>
      <c r="O122" s="2"/>
    </row>
    <row r="123" spans="2:15" x14ac:dyDescent="0.2">
      <c r="B123" s="176"/>
      <c r="C123" s="176"/>
      <c r="D123" s="176"/>
      <c r="E123" s="176"/>
      <c r="F123" s="176"/>
      <c r="G123" s="176"/>
      <c r="H123" s="176"/>
      <c r="I123" s="2"/>
      <c r="J123" s="2"/>
      <c r="K123" s="2"/>
      <c r="L123" s="2"/>
      <c r="M123" s="2"/>
      <c r="N123" s="2"/>
      <c r="O123" s="2"/>
    </row>
    <row r="124" spans="2:15" x14ac:dyDescent="0.2">
      <c r="B124" s="176"/>
      <c r="C124" s="176"/>
      <c r="D124" s="176"/>
      <c r="E124" s="176"/>
      <c r="F124" s="176"/>
      <c r="G124" s="176"/>
      <c r="H124" s="176"/>
      <c r="I124" s="2"/>
      <c r="J124" s="2"/>
      <c r="K124" s="2"/>
      <c r="L124" s="2"/>
      <c r="M124" s="2"/>
      <c r="N124" s="2"/>
      <c r="O124" s="2"/>
    </row>
    <row r="125" spans="2:15" x14ac:dyDescent="0.2">
      <c r="B125" s="176"/>
      <c r="C125" s="176"/>
      <c r="D125" s="176"/>
      <c r="E125" s="176"/>
      <c r="F125" s="176"/>
      <c r="G125" s="176"/>
      <c r="H125" s="176"/>
      <c r="I125" s="2"/>
      <c r="J125" s="2"/>
      <c r="K125" s="2"/>
      <c r="L125" s="2"/>
      <c r="M125" s="2"/>
      <c r="N125" s="2"/>
      <c r="O125" s="2"/>
    </row>
    <row r="126" spans="2:15" x14ac:dyDescent="0.2">
      <c r="B126" s="176"/>
      <c r="C126" s="176"/>
      <c r="D126" s="176"/>
      <c r="E126" s="176"/>
      <c r="F126" s="176"/>
      <c r="G126" s="176"/>
      <c r="H126" s="176"/>
      <c r="I126" s="2"/>
      <c r="J126" s="2"/>
      <c r="K126" s="2"/>
      <c r="L126" s="2"/>
      <c r="M126" s="2"/>
      <c r="N126" s="2"/>
      <c r="O126" s="2"/>
    </row>
    <row r="127" spans="2:15" x14ac:dyDescent="0.2">
      <c r="B127" s="176"/>
      <c r="C127" s="176"/>
      <c r="D127" s="176"/>
      <c r="E127" s="176"/>
      <c r="F127" s="176"/>
      <c r="G127" s="176"/>
      <c r="H127" s="176"/>
      <c r="I127" s="2"/>
      <c r="J127" s="2"/>
      <c r="K127" s="2"/>
      <c r="L127" s="2"/>
      <c r="M127" s="2"/>
      <c r="N127" s="2"/>
      <c r="O127" s="2"/>
    </row>
    <row r="128" spans="2:15" x14ac:dyDescent="0.2">
      <c r="B128" s="176"/>
      <c r="C128" s="176"/>
      <c r="D128" s="176"/>
      <c r="E128" s="176"/>
      <c r="F128" s="176"/>
      <c r="G128" s="176"/>
      <c r="H128" s="176"/>
      <c r="I128" s="2"/>
      <c r="J128" s="2"/>
      <c r="K128" s="2"/>
      <c r="L128" s="2"/>
      <c r="M128" s="2"/>
      <c r="N128" s="2"/>
      <c r="O128" s="2"/>
    </row>
    <row r="129" spans="2:15" x14ac:dyDescent="0.2">
      <c r="B129" s="176"/>
      <c r="C129" s="176"/>
      <c r="D129" s="176"/>
      <c r="E129" s="176"/>
      <c r="F129" s="176"/>
      <c r="G129" s="176"/>
      <c r="H129" s="176"/>
      <c r="I129" s="2"/>
      <c r="J129" s="2"/>
      <c r="K129" s="2"/>
      <c r="L129" s="2"/>
      <c r="M129" s="2"/>
      <c r="N129" s="2"/>
      <c r="O129" s="2"/>
    </row>
    <row r="130" spans="2:15" x14ac:dyDescent="0.2">
      <c r="B130" s="176"/>
      <c r="C130" s="176"/>
      <c r="D130" s="176"/>
      <c r="E130" s="176"/>
      <c r="F130" s="176"/>
      <c r="G130" s="176"/>
      <c r="H130" s="176"/>
      <c r="I130" s="2"/>
      <c r="J130" s="2"/>
      <c r="K130" s="2"/>
      <c r="L130" s="2"/>
      <c r="M130" s="2"/>
      <c r="N130" s="2"/>
      <c r="O130" s="2"/>
    </row>
    <row r="131" spans="2:15" x14ac:dyDescent="0.2">
      <c r="B131" s="176"/>
      <c r="C131" s="176"/>
      <c r="D131" s="176"/>
      <c r="E131" s="176"/>
      <c r="F131" s="176"/>
      <c r="G131" s="176"/>
      <c r="H131" s="176"/>
      <c r="I131" s="2"/>
      <c r="J131" s="2"/>
      <c r="K131" s="2"/>
      <c r="L131" s="2"/>
      <c r="M131" s="2"/>
      <c r="N131" s="2"/>
      <c r="O131" s="2"/>
    </row>
    <row r="132" spans="2:15" x14ac:dyDescent="0.2">
      <c r="B132" s="176"/>
      <c r="C132" s="176"/>
      <c r="D132" s="176"/>
      <c r="E132" s="176"/>
      <c r="F132" s="176"/>
      <c r="G132" s="176"/>
      <c r="H132" s="176"/>
      <c r="I132" s="2"/>
      <c r="J132" s="2"/>
      <c r="K132" s="2"/>
      <c r="L132" s="2"/>
      <c r="M132" s="2"/>
      <c r="N132" s="2"/>
      <c r="O132" s="2"/>
    </row>
    <row r="133" spans="2:15" x14ac:dyDescent="0.2">
      <c r="B133" s="176"/>
      <c r="C133" s="176"/>
      <c r="D133" s="176"/>
      <c r="E133" s="176"/>
      <c r="F133" s="176"/>
      <c r="G133" s="176"/>
      <c r="H133" s="176"/>
      <c r="I133" s="2"/>
      <c r="J133" s="2"/>
      <c r="K133" s="2"/>
      <c r="L133" s="2"/>
      <c r="M133" s="2"/>
      <c r="N133" s="2"/>
      <c r="O133" s="2"/>
    </row>
    <row r="134" spans="2:15" x14ac:dyDescent="0.2">
      <c r="B134" s="176"/>
      <c r="C134" s="176"/>
      <c r="D134" s="176"/>
      <c r="E134" s="176"/>
      <c r="F134" s="176"/>
      <c r="G134" s="176"/>
      <c r="H134" s="176"/>
      <c r="I134" s="2"/>
      <c r="J134" s="2"/>
      <c r="K134" s="2"/>
      <c r="L134" s="2"/>
      <c r="M134" s="2"/>
      <c r="N134" s="2"/>
      <c r="O134" s="2"/>
    </row>
    <row r="135" spans="2:15" x14ac:dyDescent="0.2">
      <c r="B135" s="176"/>
      <c r="C135" s="176"/>
      <c r="D135" s="176"/>
      <c r="E135" s="176"/>
      <c r="F135" s="176"/>
      <c r="G135" s="176"/>
      <c r="H135" s="176"/>
      <c r="I135" s="2"/>
      <c r="J135" s="2"/>
      <c r="K135" s="2"/>
      <c r="L135" s="2"/>
      <c r="M135" s="2"/>
      <c r="N135" s="2"/>
      <c r="O135" s="2"/>
    </row>
    <row r="136" spans="2:15" x14ac:dyDescent="0.2">
      <c r="B136" s="176"/>
      <c r="C136" s="176"/>
      <c r="D136" s="176"/>
      <c r="E136" s="176"/>
      <c r="F136" s="176"/>
      <c r="G136" s="176"/>
      <c r="H136" s="176"/>
      <c r="I136" s="2"/>
      <c r="J136" s="2"/>
      <c r="K136" s="2"/>
      <c r="L136" s="2"/>
      <c r="M136" s="2"/>
      <c r="N136" s="2"/>
      <c r="O136" s="2"/>
    </row>
    <row r="137" spans="2:15" x14ac:dyDescent="0.2">
      <c r="B137" s="176"/>
      <c r="C137" s="176"/>
      <c r="D137" s="176"/>
      <c r="E137" s="176"/>
      <c r="F137" s="176"/>
      <c r="G137" s="176"/>
      <c r="H137" s="176"/>
      <c r="I137" s="2"/>
      <c r="J137" s="2"/>
      <c r="K137" s="2"/>
      <c r="L137" s="2"/>
      <c r="M137" s="2"/>
      <c r="N137" s="2"/>
      <c r="O137" s="2"/>
    </row>
    <row r="138" spans="2:15" x14ac:dyDescent="0.2">
      <c r="B138" s="176"/>
      <c r="C138" s="176"/>
      <c r="D138" s="176"/>
      <c r="E138" s="176"/>
      <c r="F138" s="176"/>
      <c r="G138" s="176"/>
      <c r="H138" s="176"/>
      <c r="I138" s="2"/>
      <c r="J138" s="2"/>
      <c r="K138" s="2"/>
      <c r="L138" s="2"/>
      <c r="M138" s="2"/>
      <c r="N138" s="2"/>
      <c r="O138" s="2"/>
    </row>
    <row r="139" spans="2:15" x14ac:dyDescent="0.2">
      <c r="B139" s="176"/>
      <c r="C139" s="176"/>
      <c r="D139" s="176"/>
      <c r="E139" s="176"/>
      <c r="F139" s="176"/>
      <c r="G139" s="176"/>
      <c r="H139" s="176"/>
      <c r="I139" s="2"/>
      <c r="J139" s="2"/>
      <c r="K139" s="2"/>
      <c r="L139" s="2"/>
      <c r="M139" s="2"/>
      <c r="N139" s="2"/>
      <c r="O139" s="2"/>
    </row>
    <row r="140" spans="2:15" x14ac:dyDescent="0.2">
      <c r="B140" s="176"/>
      <c r="C140" s="176"/>
      <c r="D140" s="176"/>
      <c r="E140" s="176"/>
      <c r="F140" s="176"/>
      <c r="G140" s="176"/>
      <c r="H140" s="176"/>
      <c r="I140" s="2"/>
      <c r="J140" s="2"/>
      <c r="K140" s="2"/>
      <c r="L140" s="2"/>
      <c r="M140" s="2"/>
      <c r="N140" s="2"/>
      <c r="O140" s="2"/>
    </row>
    <row r="141" spans="2:15" x14ac:dyDescent="0.2">
      <c r="B141" s="176"/>
      <c r="C141" s="176"/>
      <c r="D141" s="176"/>
      <c r="E141" s="176"/>
      <c r="F141" s="176"/>
      <c r="G141" s="176"/>
      <c r="H141" s="176"/>
      <c r="I141" s="2"/>
      <c r="J141" s="2"/>
      <c r="K141" s="2"/>
      <c r="L141" s="2"/>
      <c r="M141" s="2"/>
      <c r="N141" s="2"/>
      <c r="O141" s="2"/>
    </row>
    <row r="142" spans="2:15" x14ac:dyDescent="0.2">
      <c r="B142" s="176"/>
      <c r="C142" s="176"/>
      <c r="D142" s="176"/>
      <c r="E142" s="176"/>
      <c r="F142" s="176"/>
      <c r="G142" s="176"/>
      <c r="H142" s="176"/>
      <c r="I142" s="2"/>
      <c r="J142" s="2"/>
      <c r="K142" s="2"/>
      <c r="L142" s="2"/>
      <c r="M142" s="2"/>
      <c r="N142" s="2"/>
      <c r="O142" s="2"/>
    </row>
    <row r="143" spans="2:15" x14ac:dyDescent="0.2">
      <c r="B143" s="176"/>
      <c r="C143" s="176"/>
      <c r="D143" s="176"/>
      <c r="E143" s="176"/>
      <c r="F143" s="176"/>
      <c r="G143" s="176"/>
      <c r="H143" s="176"/>
      <c r="I143" s="2"/>
      <c r="J143" s="2"/>
      <c r="K143" s="2"/>
      <c r="L143" s="2"/>
      <c r="M143" s="2"/>
      <c r="N143" s="2"/>
      <c r="O143" s="2"/>
    </row>
    <row r="144" spans="2:15" x14ac:dyDescent="0.2">
      <c r="B144" s="1"/>
      <c r="C144" s="1"/>
      <c r="D144" s="1"/>
      <c r="E144" s="1"/>
      <c r="F144" s="1"/>
      <c r="G144" s="1"/>
      <c r="H144" s="1"/>
      <c r="I144" s="2"/>
      <c r="J144" s="2"/>
      <c r="K144" s="2"/>
      <c r="L144" s="2"/>
      <c r="M144" s="2"/>
      <c r="N144" s="2"/>
      <c r="O144" s="2"/>
    </row>
    <row r="145" spans="2:15" x14ac:dyDescent="0.2">
      <c r="B145" s="1"/>
      <c r="C145" s="1"/>
      <c r="D145" s="1"/>
      <c r="E145" s="1"/>
      <c r="F145" s="1"/>
      <c r="G145" s="1"/>
      <c r="H145" s="1"/>
      <c r="I145" s="2"/>
      <c r="J145" s="2"/>
      <c r="K145" s="2"/>
      <c r="L145" s="2"/>
      <c r="M145" s="2"/>
      <c r="N145" s="2"/>
      <c r="O145" s="2"/>
    </row>
    <row r="146" spans="2:15" x14ac:dyDescent="0.2">
      <c r="B146" s="1"/>
      <c r="C146" s="1"/>
      <c r="D146" s="1"/>
      <c r="E146" s="1"/>
      <c r="F146" s="1"/>
      <c r="G146" s="1"/>
      <c r="H146" s="1"/>
      <c r="I146" s="2"/>
      <c r="J146" s="2"/>
      <c r="K146" s="2"/>
      <c r="L146" s="2"/>
      <c r="M146" s="2"/>
      <c r="N146" s="2"/>
      <c r="O146" s="2"/>
    </row>
    <row r="147" spans="2:15" x14ac:dyDescent="0.2">
      <c r="B147" s="1"/>
      <c r="C147" s="1"/>
      <c r="D147" s="1"/>
      <c r="E147" s="1"/>
      <c r="F147" s="1"/>
      <c r="G147" s="1"/>
      <c r="H147" s="1"/>
      <c r="I147" s="2"/>
      <c r="J147" s="2"/>
      <c r="K147" s="2"/>
      <c r="L147" s="2"/>
      <c r="M147" s="2"/>
      <c r="N147" s="2"/>
      <c r="O147" s="2"/>
    </row>
    <row r="148" spans="2:15" x14ac:dyDescent="0.2">
      <c r="B148" s="1"/>
      <c r="C148" s="1"/>
      <c r="D148" s="1"/>
      <c r="E148" s="1"/>
      <c r="F148" s="1"/>
      <c r="G148" s="1"/>
      <c r="H148" s="1"/>
      <c r="I148" s="2"/>
      <c r="J148" s="2"/>
      <c r="K148" s="2"/>
      <c r="L148" s="2"/>
      <c r="M148" s="2"/>
      <c r="N148" s="2"/>
      <c r="O148" s="2"/>
    </row>
    <row r="149" spans="2:15" x14ac:dyDescent="0.2">
      <c r="B149" s="1"/>
      <c r="C149" s="1"/>
      <c r="D149" s="1"/>
      <c r="E149" s="1"/>
      <c r="F149" s="1"/>
      <c r="G149" s="1"/>
      <c r="H149" s="1"/>
      <c r="I149" s="2"/>
      <c r="J149" s="2"/>
      <c r="K149" s="2"/>
      <c r="L149" s="2"/>
      <c r="M149" s="2"/>
      <c r="N149" s="2"/>
      <c r="O149" s="2"/>
    </row>
    <row r="150" spans="2:15" x14ac:dyDescent="0.2">
      <c r="B150" s="1"/>
      <c r="C150" s="1"/>
      <c r="D150" s="1"/>
      <c r="E150" s="1"/>
      <c r="F150" s="1"/>
      <c r="G150" s="1"/>
      <c r="H150" s="1"/>
      <c r="I150" s="2"/>
      <c r="J150" s="2"/>
      <c r="K150" s="2"/>
      <c r="L150" s="2"/>
      <c r="M150" s="2"/>
      <c r="N150" s="2"/>
      <c r="O150" s="2"/>
    </row>
    <row r="151" spans="2:15" x14ac:dyDescent="0.2">
      <c r="B151" s="1"/>
      <c r="C151" s="1"/>
      <c r="D151" s="1"/>
      <c r="E151" s="1"/>
      <c r="F151" s="1"/>
      <c r="G151" s="1"/>
      <c r="H151" s="1"/>
      <c r="I151" s="2"/>
    </row>
    <row r="152" spans="2:15" x14ac:dyDescent="0.2">
      <c r="B152" s="1"/>
      <c r="C152" s="1"/>
      <c r="D152" s="1"/>
      <c r="E152" s="1"/>
      <c r="F152" s="1"/>
      <c r="G152" s="1"/>
      <c r="H152" s="1"/>
      <c r="I152" s="2"/>
    </row>
    <row r="153" spans="2:15" x14ac:dyDescent="0.2">
      <c r="B153" s="1"/>
      <c r="C153" s="1"/>
      <c r="D153" s="1"/>
      <c r="E153" s="1"/>
      <c r="F153" s="1"/>
      <c r="G153" s="1"/>
      <c r="H153" s="1"/>
      <c r="I153" s="2"/>
    </row>
    <row r="154" spans="2:15" x14ac:dyDescent="0.2">
      <c r="B154" s="1"/>
      <c r="C154" s="1"/>
      <c r="D154" s="1"/>
      <c r="E154" s="1"/>
      <c r="F154" s="1"/>
      <c r="G154" s="1"/>
      <c r="H154" s="1"/>
      <c r="I154" s="2"/>
    </row>
    <row r="155" spans="2:15" x14ac:dyDescent="0.2">
      <c r="B155" s="1"/>
      <c r="C155" s="1"/>
      <c r="D155" s="1"/>
      <c r="E155" s="1"/>
      <c r="F155" s="1"/>
      <c r="G155" s="1"/>
      <c r="H155" s="1"/>
      <c r="I155" s="2"/>
    </row>
    <row r="156" spans="2:15" x14ac:dyDescent="0.2">
      <c r="B156" s="1"/>
      <c r="C156" s="1"/>
      <c r="D156" s="1"/>
      <c r="E156" s="1"/>
      <c r="F156" s="1"/>
      <c r="G156" s="1"/>
      <c r="H156" s="1"/>
    </row>
    <row r="157" spans="2:15" x14ac:dyDescent="0.2">
      <c r="B157" s="1"/>
      <c r="C157" s="1"/>
      <c r="D157" s="1"/>
      <c r="E157" s="1"/>
      <c r="F157" s="1"/>
      <c r="G157" s="1"/>
      <c r="H157" s="1"/>
    </row>
    <row r="158" spans="2:15" x14ac:dyDescent="0.2">
      <c r="B158" s="1"/>
      <c r="C158" s="1"/>
      <c r="D158" s="1"/>
      <c r="E158" s="1"/>
      <c r="F158" s="1"/>
      <c r="G158" s="1"/>
      <c r="H158" s="1"/>
    </row>
    <row r="159" spans="2:15" x14ac:dyDescent="0.2">
      <c r="B159" s="1"/>
      <c r="C159" s="1"/>
      <c r="D159" s="1"/>
      <c r="E159" s="1"/>
      <c r="F159" s="1"/>
      <c r="G159" s="1"/>
      <c r="H159" s="1"/>
    </row>
    <row r="160" spans="2:15" x14ac:dyDescent="0.2">
      <c r="B160" s="1"/>
      <c r="C160" s="1"/>
      <c r="D160" s="1"/>
      <c r="E160" s="1"/>
      <c r="F160" s="1"/>
      <c r="G160" s="1"/>
      <c r="H160" s="1"/>
    </row>
    <row r="161" spans="2:8" x14ac:dyDescent="0.2">
      <c r="B161" s="1"/>
      <c r="C161" s="1"/>
      <c r="D161" s="1"/>
      <c r="E161" s="1"/>
      <c r="F161" s="1"/>
      <c r="G161" s="1"/>
      <c r="H161" s="1"/>
    </row>
  </sheetData>
  <mergeCells count="43">
    <mergeCell ref="B92:H95"/>
    <mergeCell ref="B60:H60"/>
    <mergeCell ref="B68:H68"/>
    <mergeCell ref="B77:H77"/>
    <mergeCell ref="B90:H90"/>
    <mergeCell ref="B99:H104"/>
    <mergeCell ref="B3:H3"/>
    <mergeCell ref="B106:H106"/>
    <mergeCell ref="B116:H116"/>
    <mergeCell ref="B108:H115"/>
    <mergeCell ref="B117:H143"/>
    <mergeCell ref="B5:H5"/>
    <mergeCell ref="B23:H23"/>
    <mergeCell ref="B29:H29"/>
    <mergeCell ref="B35:H35"/>
    <mergeCell ref="B42:H42"/>
    <mergeCell ref="D56:H56"/>
    <mergeCell ref="D58:H58"/>
    <mergeCell ref="D57:H57"/>
    <mergeCell ref="B62:H67"/>
    <mergeCell ref="B97:H97"/>
    <mergeCell ref="B73:H76"/>
    <mergeCell ref="B70:H71"/>
    <mergeCell ref="B72:H72"/>
    <mergeCell ref="B79:H82"/>
    <mergeCell ref="B85:H88"/>
    <mergeCell ref="B28:H28"/>
    <mergeCell ref="B31:H34"/>
    <mergeCell ref="B37:H41"/>
    <mergeCell ref="B55:C55"/>
    <mergeCell ref="D55:H55"/>
    <mergeCell ref="B52:H52"/>
    <mergeCell ref="B43:H50"/>
    <mergeCell ref="B107:H107"/>
    <mergeCell ref="B7:C7"/>
    <mergeCell ref="B16:H20"/>
    <mergeCell ref="B13:H14"/>
    <mergeCell ref="D7:H7"/>
    <mergeCell ref="D8:H8"/>
    <mergeCell ref="D9:H9"/>
    <mergeCell ref="D10:H10"/>
    <mergeCell ref="D11:H11"/>
    <mergeCell ref="B25:H26"/>
  </mergeCells>
  <pageMargins left="0.28000000000000003" right="0.3" top="1.02" bottom="0.51" header="0.17" footer="0.3"/>
  <pageSetup paperSize="9" orientation="portrait" r:id="rId1"/>
  <headerFooter>
    <oddHeader>&amp;L&amp;G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E37"/>
  <sheetViews>
    <sheetView showGridLines="0" zoomScale="90" zoomScaleNormal="90" workbookViewId="0">
      <selection activeCell="R14" sqref="R14"/>
    </sheetView>
  </sheetViews>
  <sheetFormatPr baseColWidth="10" defaultRowHeight="20.100000000000001" customHeight="1" x14ac:dyDescent="0.2"/>
  <cols>
    <col min="1" max="1" width="5.7109375" style="6" customWidth="1"/>
    <col min="2" max="2" width="70.7109375" style="6" customWidth="1"/>
    <col min="3" max="3" width="33.28515625" style="6" customWidth="1"/>
    <col min="4" max="4" width="12.42578125" style="6" customWidth="1"/>
    <col min="5" max="16384" width="11.42578125" style="6"/>
  </cols>
  <sheetData>
    <row r="1" spans="2:5" ht="20.100000000000001" customHeight="1" x14ac:dyDescent="0.2">
      <c r="C1" s="55"/>
      <c r="D1" s="55"/>
      <c r="E1" s="12"/>
    </row>
    <row r="2" spans="2:5" ht="24.95" customHeight="1" x14ac:dyDescent="0.2">
      <c r="B2" s="182" t="s">
        <v>214</v>
      </c>
      <c r="C2" s="182"/>
      <c r="D2" s="55"/>
      <c r="E2" s="12"/>
    </row>
    <row r="4" spans="2:5" ht="21.75" customHeight="1" x14ac:dyDescent="0.2">
      <c r="B4" s="180" t="s">
        <v>205</v>
      </c>
      <c r="C4" s="180"/>
    </row>
    <row r="5" spans="2:5" s="7" customFormat="1" ht="21.75" customHeight="1" x14ac:dyDescent="0.2">
      <c r="B5" s="179" t="s">
        <v>0</v>
      </c>
      <c r="C5" s="179"/>
    </row>
    <row r="6" spans="2:5" ht="21.75" customHeight="1" x14ac:dyDescent="0.2"/>
    <row r="7" spans="2:5" s="8" customFormat="1" ht="21.75" customHeight="1" x14ac:dyDescent="0.2">
      <c r="B7" s="58" t="s">
        <v>1</v>
      </c>
      <c r="C7" s="58" t="s">
        <v>2</v>
      </c>
    </row>
    <row r="8" spans="2:5" ht="24.95" customHeight="1" x14ac:dyDescent="0.2">
      <c r="B8" s="59" t="s">
        <v>99</v>
      </c>
      <c r="C8" s="61">
        <v>0</v>
      </c>
    </row>
    <row r="9" spans="2:5" ht="24.95" customHeight="1" x14ac:dyDescent="0.2">
      <c r="B9" s="60" t="s">
        <v>116</v>
      </c>
      <c r="C9" s="62">
        <v>0</v>
      </c>
    </row>
    <row r="10" spans="2:5" ht="24.95" customHeight="1" x14ac:dyDescent="0.2">
      <c r="B10" s="59" t="s">
        <v>94</v>
      </c>
      <c r="C10" s="61">
        <v>0</v>
      </c>
    </row>
    <row r="11" spans="2:5" ht="24.95" customHeight="1" x14ac:dyDescent="0.2">
      <c r="B11" s="60" t="s">
        <v>121</v>
      </c>
      <c r="C11" s="62">
        <v>0</v>
      </c>
    </row>
    <row r="12" spans="2:5" ht="24.95" customHeight="1" x14ac:dyDescent="0.2">
      <c r="B12" s="59" t="s">
        <v>3</v>
      </c>
      <c r="C12" s="61">
        <v>0</v>
      </c>
    </row>
    <row r="13" spans="2:5" ht="24.95" customHeight="1" x14ac:dyDescent="0.2">
      <c r="B13" s="59" t="s">
        <v>4</v>
      </c>
      <c r="C13" s="61">
        <v>0</v>
      </c>
    </row>
    <row r="14" spans="2:5" ht="24.95" customHeight="1" x14ac:dyDescent="0.2">
      <c r="B14" s="60" t="s">
        <v>114</v>
      </c>
      <c r="C14" s="62">
        <v>0</v>
      </c>
    </row>
    <row r="15" spans="2:5" ht="24.95" customHeight="1" x14ac:dyDescent="0.2">
      <c r="B15" s="59" t="s">
        <v>115</v>
      </c>
      <c r="C15" s="61">
        <v>0</v>
      </c>
    </row>
    <row r="16" spans="2:5" ht="24.95" customHeight="1" x14ac:dyDescent="0.2">
      <c r="B16" s="59" t="s">
        <v>5</v>
      </c>
      <c r="C16" s="61">
        <v>0</v>
      </c>
    </row>
    <row r="17" spans="2:4" ht="24.95" customHeight="1" x14ac:dyDescent="0.2">
      <c r="B17" s="59" t="s">
        <v>89</v>
      </c>
      <c r="C17" s="61">
        <v>0</v>
      </c>
    </row>
    <row r="18" spans="2:4" ht="24.95" customHeight="1" x14ac:dyDescent="0.2">
      <c r="B18" s="59" t="s">
        <v>6</v>
      </c>
      <c r="C18" s="61">
        <v>0</v>
      </c>
    </row>
    <row r="19" spans="2:4" ht="24.95" customHeight="1" x14ac:dyDescent="0.2">
      <c r="B19" s="60" t="s">
        <v>118</v>
      </c>
      <c r="C19" s="62">
        <v>0</v>
      </c>
      <c r="D19" s="9"/>
    </row>
    <row r="20" spans="2:4" ht="24.95" customHeight="1" x14ac:dyDescent="0.2">
      <c r="B20" s="60" t="s">
        <v>90</v>
      </c>
      <c r="C20" s="62">
        <v>0</v>
      </c>
      <c r="D20" s="9"/>
    </row>
    <row r="21" spans="2:4" ht="24.95" customHeight="1" x14ac:dyDescent="0.2">
      <c r="B21" s="60" t="s">
        <v>119</v>
      </c>
      <c r="C21" s="62">
        <v>0</v>
      </c>
      <c r="D21" s="10"/>
    </row>
    <row r="22" spans="2:4" s="11" customFormat="1" ht="24.95" customHeight="1" x14ac:dyDescent="0.35">
      <c r="B22" s="63" t="s">
        <v>163</v>
      </c>
      <c r="C22" s="64">
        <f>0.21*(C8+C9+C10+C11+C12+C13+C14+C15+C16+C18+C20)</f>
        <v>0</v>
      </c>
    </row>
    <row r="23" spans="2:4" ht="21.75" customHeight="1" x14ac:dyDescent="0.2">
      <c r="B23" s="65" t="s">
        <v>7</v>
      </c>
      <c r="C23" s="66">
        <f>SUM(C8:C22)</f>
        <v>0</v>
      </c>
    </row>
    <row r="24" spans="2:4" ht="39.75" customHeight="1" x14ac:dyDescent="0.2">
      <c r="B24" s="181" t="s">
        <v>210</v>
      </c>
      <c r="C24" s="181"/>
    </row>
    <row r="25" spans="2:4" ht="21.75" customHeight="1" x14ac:dyDescent="0.2"/>
    <row r="26" spans="2:4" ht="21.75" customHeight="1" x14ac:dyDescent="0.2">
      <c r="B26" s="179" t="s">
        <v>8</v>
      </c>
      <c r="C26" s="179"/>
    </row>
    <row r="27" spans="2:4" ht="21.75" customHeight="1" x14ac:dyDescent="0.2">
      <c r="B27" s="6" t="s">
        <v>9</v>
      </c>
    </row>
    <row r="28" spans="2:4" s="8" customFormat="1" ht="21.75" customHeight="1" x14ac:dyDescent="0.2">
      <c r="B28" s="58" t="s">
        <v>1</v>
      </c>
      <c r="C28" s="58" t="s">
        <v>10</v>
      </c>
    </row>
    <row r="29" spans="2:4" s="8" customFormat="1" ht="17.25" customHeight="1" x14ac:dyDescent="0.2">
      <c r="B29" s="59" t="s">
        <v>124</v>
      </c>
      <c r="C29" s="61">
        <v>0</v>
      </c>
    </row>
    <row r="30" spans="2:4" ht="17.25" customHeight="1" x14ac:dyDescent="0.2">
      <c r="B30" s="59" t="s">
        <v>122</v>
      </c>
      <c r="C30" s="61">
        <v>0</v>
      </c>
    </row>
    <row r="31" spans="2:4" ht="17.25" customHeight="1" x14ac:dyDescent="0.2">
      <c r="B31" s="59" t="s">
        <v>123</v>
      </c>
      <c r="C31" s="61">
        <v>0</v>
      </c>
    </row>
    <row r="32" spans="2:4" ht="17.25" customHeight="1" x14ac:dyDescent="0.2">
      <c r="B32" s="59" t="s">
        <v>167</v>
      </c>
      <c r="C32" s="61">
        <v>0</v>
      </c>
    </row>
    <row r="33" spans="1:3" ht="27" customHeight="1" x14ac:dyDescent="0.2">
      <c r="B33" s="59" t="s">
        <v>117</v>
      </c>
      <c r="C33" s="61">
        <v>0</v>
      </c>
    </row>
    <row r="34" spans="1:3" ht="17.25" customHeight="1" x14ac:dyDescent="0.2">
      <c r="B34" s="59" t="s">
        <v>11</v>
      </c>
      <c r="C34" s="61">
        <v>0</v>
      </c>
    </row>
    <row r="35" spans="1:3" ht="21.75" customHeight="1" x14ac:dyDescent="0.2">
      <c r="B35" s="65" t="s">
        <v>7</v>
      </c>
      <c r="C35" s="66">
        <f>SUM(C29:C34)</f>
        <v>0</v>
      </c>
    </row>
    <row r="36" spans="1:3" ht="33.75" customHeight="1" x14ac:dyDescent="0.2">
      <c r="B36" s="178" t="s">
        <v>160</v>
      </c>
      <c r="C36" s="178"/>
    </row>
    <row r="37" spans="1:3" ht="21.75" customHeight="1" x14ac:dyDescent="0.2">
      <c r="A37" s="12"/>
      <c r="B37" s="12"/>
      <c r="C37" s="12"/>
    </row>
  </sheetData>
  <mergeCells count="6">
    <mergeCell ref="B36:C36"/>
    <mergeCell ref="B26:C26"/>
    <mergeCell ref="B4:C4"/>
    <mergeCell ref="B5:C5"/>
    <mergeCell ref="B24:C24"/>
    <mergeCell ref="B2:C2"/>
  </mergeCells>
  <phoneticPr fontId="0" type="noConversion"/>
  <pageMargins left="0.23622047244094491" right="0.23622047244094491" top="0.46" bottom="0.98425196850393704" header="0" footer="0"/>
  <pageSetup paperSize="9" orientation="portrait" horizontalDpi="4294967293" r:id="rId1"/>
  <headerFooter>
    <oddHeader>&amp;C&amp;G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B1:F86"/>
  <sheetViews>
    <sheetView showGridLines="0" zoomScaleNormal="100" workbookViewId="0">
      <selection activeCell="K7" sqref="K7"/>
    </sheetView>
  </sheetViews>
  <sheetFormatPr baseColWidth="10" defaultRowHeight="16.5" x14ac:dyDescent="0.2"/>
  <cols>
    <col min="1" max="1" width="5.7109375" style="13" customWidth="1"/>
    <col min="2" max="2" width="70.7109375" style="13" customWidth="1"/>
    <col min="3" max="5" width="30.7109375" style="68" customWidth="1"/>
    <col min="6" max="6" width="14.7109375" style="13" customWidth="1"/>
    <col min="7" max="16384" width="11.42578125" style="13"/>
  </cols>
  <sheetData>
    <row r="1" spans="2:5" ht="16.5" customHeight="1" x14ac:dyDescent="0.2">
      <c r="C1" s="56"/>
      <c r="D1" s="56"/>
      <c r="E1" s="67"/>
    </row>
    <row r="2" spans="2:5" ht="21.75" customHeight="1" x14ac:dyDescent="0.2">
      <c r="B2" s="180" t="s">
        <v>206</v>
      </c>
      <c r="C2" s="180"/>
      <c r="D2" s="184"/>
      <c r="E2" s="184"/>
    </row>
    <row r="3" spans="2:5" ht="24.95" customHeight="1" x14ac:dyDescent="0.2">
      <c r="B3" s="183" t="s">
        <v>12</v>
      </c>
      <c r="C3" s="183"/>
      <c r="D3" s="183"/>
      <c r="E3" s="183"/>
    </row>
    <row r="4" spans="2:5" ht="21.75" customHeight="1" x14ac:dyDescent="0.2"/>
    <row r="5" spans="2:5" s="14" customFormat="1" ht="36" customHeight="1" x14ac:dyDescent="0.2">
      <c r="B5" s="58" t="s">
        <v>13</v>
      </c>
      <c r="C5" s="58" t="s">
        <v>14</v>
      </c>
      <c r="D5" s="58" t="s">
        <v>15</v>
      </c>
      <c r="E5" s="58" t="s">
        <v>127</v>
      </c>
    </row>
    <row r="6" spans="2:5" ht="24.95" customHeight="1" x14ac:dyDescent="0.2">
      <c r="B6" s="59" t="s">
        <v>16</v>
      </c>
      <c r="C6" s="61">
        <v>0</v>
      </c>
      <c r="D6" s="61"/>
      <c r="E6" s="73"/>
    </row>
    <row r="7" spans="2:5" ht="24.95" customHeight="1" x14ac:dyDescent="0.2">
      <c r="B7" s="59" t="s">
        <v>17</v>
      </c>
      <c r="C7" s="61">
        <v>0</v>
      </c>
      <c r="D7" s="61"/>
      <c r="E7" s="73"/>
    </row>
    <row r="8" spans="2:5" ht="24.95" customHeight="1" x14ac:dyDescent="0.2">
      <c r="B8" s="59" t="s">
        <v>95</v>
      </c>
      <c r="C8" s="61">
        <f>'INVERSION FINANCIACION'!C31</f>
        <v>0</v>
      </c>
      <c r="D8" s="61"/>
      <c r="E8" s="73"/>
    </row>
    <row r="9" spans="2:5" ht="24.95" customHeight="1" x14ac:dyDescent="0.2">
      <c r="B9" s="59" t="s">
        <v>164</v>
      </c>
      <c r="C9" s="61">
        <f>'INVERSION FINANCIACION'!C32+'INVERSION FINANCIACION'!C33</f>
        <v>0</v>
      </c>
      <c r="D9" s="61"/>
      <c r="E9" s="73"/>
    </row>
    <row r="10" spans="2:5" ht="24.95" customHeight="1" x14ac:dyDescent="0.2">
      <c r="B10" s="74" t="s">
        <v>96</v>
      </c>
      <c r="C10" s="75">
        <f>'INVERSION FINANCIACION'!C34</f>
        <v>0</v>
      </c>
      <c r="D10" s="75"/>
      <c r="E10" s="76"/>
    </row>
    <row r="11" spans="2:5" ht="30" customHeight="1" x14ac:dyDescent="0.2">
      <c r="B11" s="77" t="s">
        <v>7</v>
      </c>
      <c r="C11" s="78">
        <f>SUM(C6:C10)</f>
        <v>0</v>
      </c>
      <c r="D11" s="78">
        <f>SUM(D6:D10)</f>
        <v>0</v>
      </c>
      <c r="E11" s="78">
        <f>SUM(E6:E10)</f>
        <v>0</v>
      </c>
    </row>
    <row r="12" spans="2:5" s="14" customFormat="1" ht="29.25" customHeight="1" x14ac:dyDescent="0.2">
      <c r="B12" s="58" t="s">
        <v>18</v>
      </c>
      <c r="C12" s="58" t="s">
        <v>14</v>
      </c>
      <c r="D12" s="58" t="s">
        <v>15</v>
      </c>
      <c r="E12" s="58" t="s">
        <v>127</v>
      </c>
    </row>
    <row r="13" spans="2:5" ht="24.95" customHeight="1" x14ac:dyDescent="0.2">
      <c r="B13" s="59" t="s">
        <v>19</v>
      </c>
      <c r="C13" s="61">
        <v>0</v>
      </c>
      <c r="D13" s="61"/>
      <c r="E13" s="79"/>
    </row>
    <row r="14" spans="2:5" ht="24.95" customHeight="1" x14ac:dyDescent="0.2">
      <c r="B14" s="59" t="s">
        <v>20</v>
      </c>
      <c r="C14" s="61">
        <f>'INVERSION FINANCIACION'!C19</f>
        <v>0</v>
      </c>
      <c r="D14" s="61">
        <f>C14+C7</f>
        <v>0</v>
      </c>
      <c r="E14" s="79">
        <f>D14+D7</f>
        <v>0</v>
      </c>
    </row>
    <row r="15" spans="2:5" ht="24.95" customHeight="1" x14ac:dyDescent="0.2">
      <c r="B15" s="59" t="s">
        <v>21</v>
      </c>
      <c r="C15" s="61">
        <v>0</v>
      </c>
      <c r="D15" s="61"/>
      <c r="E15" s="79"/>
    </row>
    <row r="16" spans="2:5" ht="24.95" customHeight="1" x14ac:dyDescent="0.2">
      <c r="B16" s="59" t="s">
        <v>22</v>
      </c>
      <c r="C16" s="61">
        <v>0</v>
      </c>
      <c r="D16" s="61"/>
      <c r="E16" s="79"/>
    </row>
    <row r="17" spans="2:6" ht="24.95" customHeight="1" x14ac:dyDescent="0.2">
      <c r="B17" s="59" t="s">
        <v>23</v>
      </c>
      <c r="C17" s="61">
        <v>0</v>
      </c>
      <c r="D17" s="61"/>
      <c r="E17" s="79"/>
    </row>
    <row r="18" spans="2:6" ht="24.95" customHeight="1" x14ac:dyDescent="0.2">
      <c r="B18" s="59" t="s">
        <v>24</v>
      </c>
      <c r="C18" s="61">
        <f>C17*0.4</f>
        <v>0</v>
      </c>
      <c r="D18" s="61"/>
      <c r="E18" s="79"/>
    </row>
    <row r="19" spans="2:6" ht="24.95" customHeight="1" x14ac:dyDescent="0.2">
      <c r="B19" s="59" t="s">
        <v>86</v>
      </c>
      <c r="C19" s="61" t="str">
        <f>IF('SIMULADOR PTMO'!E12=0,"",'SIMULADOR PTMO'!E12)</f>
        <v/>
      </c>
      <c r="D19" s="61" t="str">
        <f>IF('SIMULADOR PTMO'!E13=0,"",'SIMULADOR PTMO'!E13)</f>
        <v/>
      </c>
      <c r="E19" s="79" t="str">
        <f>IF('SIMULADOR PTMO'!E14=0,"",'SIMULADOR PTMO'!E14)</f>
        <v/>
      </c>
      <c r="F19" s="15"/>
    </row>
    <row r="20" spans="2:6" ht="24.95" customHeight="1" x14ac:dyDescent="0.2">
      <c r="B20" s="59" t="s">
        <v>87</v>
      </c>
      <c r="C20" s="61">
        <v>0</v>
      </c>
      <c r="D20" s="61"/>
      <c r="E20" s="79"/>
      <c r="F20" s="15"/>
    </row>
    <row r="21" spans="2:6" ht="24.95" customHeight="1" x14ac:dyDescent="0.2">
      <c r="B21" s="59" t="s">
        <v>42</v>
      </c>
      <c r="C21" s="61">
        <v>0</v>
      </c>
      <c r="D21" s="61"/>
      <c r="E21" s="79"/>
      <c r="F21" s="15"/>
    </row>
    <row r="22" spans="2:6" ht="24.95" customHeight="1" x14ac:dyDescent="0.2">
      <c r="B22" s="59" t="s">
        <v>25</v>
      </c>
      <c r="C22" s="61">
        <v>0</v>
      </c>
      <c r="D22" s="61"/>
      <c r="E22" s="79"/>
    </row>
    <row r="23" spans="2:6" ht="24.95" customHeight="1" x14ac:dyDescent="0.2">
      <c r="B23" s="59" t="s">
        <v>125</v>
      </c>
      <c r="C23" s="61">
        <v>0</v>
      </c>
      <c r="D23" s="61"/>
      <c r="E23" s="79"/>
    </row>
    <row r="24" spans="2:6" ht="24.95" customHeight="1" x14ac:dyDescent="0.2">
      <c r="B24" s="59" t="s">
        <v>26</v>
      </c>
      <c r="C24" s="61">
        <v>0</v>
      </c>
      <c r="D24" s="61"/>
      <c r="E24" s="79"/>
    </row>
    <row r="25" spans="2:6" ht="24.95" customHeight="1" x14ac:dyDescent="0.2">
      <c r="B25" s="59" t="s">
        <v>27</v>
      </c>
      <c r="C25" s="61">
        <v>0</v>
      </c>
      <c r="D25" s="61"/>
      <c r="E25" s="79"/>
    </row>
    <row r="26" spans="2:6" ht="24.95" customHeight="1" x14ac:dyDescent="0.2">
      <c r="B26" s="59" t="s">
        <v>28</v>
      </c>
      <c r="C26" s="61">
        <v>0</v>
      </c>
      <c r="D26" s="61"/>
      <c r="E26" s="79"/>
    </row>
    <row r="27" spans="2:6" ht="24.95" customHeight="1" x14ac:dyDescent="0.2">
      <c r="B27" s="59" t="s">
        <v>166</v>
      </c>
      <c r="C27" s="61">
        <v>0</v>
      </c>
      <c r="D27" s="61"/>
      <c r="E27" s="79"/>
    </row>
    <row r="28" spans="2:6" ht="24.95" customHeight="1" x14ac:dyDescent="0.2">
      <c r="B28" s="59" t="s">
        <v>162</v>
      </c>
      <c r="C28" s="61">
        <v>0</v>
      </c>
      <c r="D28" s="61"/>
      <c r="E28" s="79"/>
    </row>
    <row r="29" spans="2:6" ht="24.95" customHeight="1" x14ac:dyDescent="0.2">
      <c r="B29" s="59" t="s">
        <v>161</v>
      </c>
      <c r="C29" s="61">
        <f>'INVERSION FINANCIACION'!C18</f>
        <v>0</v>
      </c>
      <c r="D29" s="61"/>
      <c r="E29" s="79"/>
    </row>
    <row r="30" spans="2:6" ht="30" x14ac:dyDescent="0.2">
      <c r="B30" s="59" t="s">
        <v>126</v>
      </c>
      <c r="C30" s="61">
        <f>'INVERSION FINANCIACION'!C20</f>
        <v>0</v>
      </c>
      <c r="D30" s="61"/>
      <c r="E30" s="79"/>
    </row>
    <row r="31" spans="2:6" x14ac:dyDescent="0.2">
      <c r="B31" s="59" t="s">
        <v>92</v>
      </c>
      <c r="C31" s="61">
        <f>'CUENTA DE RESULTADOS'!C6*0.02+'INVERSION FINANCIACION'!C10*0.12+'INVERSION FINANCIACION'!C11*0.3+'INVERSION FINANCIACION'!C12*0.3+'INVERSION FINANCIACION'!C13*0.1+'INVERSION FINANCIACION'!C14*0.25+'INVERSION FINANCIACION'!C15*0.16</f>
        <v>0</v>
      </c>
      <c r="D31" s="61">
        <f>C31</f>
        <v>0</v>
      </c>
      <c r="E31" s="79">
        <f>C31</f>
        <v>0</v>
      </c>
    </row>
    <row r="32" spans="2:6" x14ac:dyDescent="0.2">
      <c r="B32" s="59" t="s">
        <v>91</v>
      </c>
      <c r="C32" s="61">
        <f>'INVERSION FINANCIACION'!C9*0.33</f>
        <v>0</v>
      </c>
      <c r="D32" s="61">
        <f>C32</f>
        <v>0</v>
      </c>
      <c r="E32" s="79">
        <f>C32</f>
        <v>0</v>
      </c>
    </row>
    <row r="33" spans="2:6" ht="24.95" customHeight="1" x14ac:dyDescent="0.2">
      <c r="B33" s="59" t="s">
        <v>119</v>
      </c>
      <c r="C33" s="61">
        <f>'INVERSION FINANCIACION'!C21</f>
        <v>0</v>
      </c>
      <c r="D33" s="61"/>
      <c r="E33" s="79"/>
    </row>
    <row r="34" spans="2:6" ht="30" customHeight="1" x14ac:dyDescent="0.2">
      <c r="B34" s="77" t="s">
        <v>7</v>
      </c>
      <c r="C34" s="78">
        <f>SUM(C13:C33)</f>
        <v>0</v>
      </c>
      <c r="D34" s="78">
        <f>SUM(D13:D33)</f>
        <v>0</v>
      </c>
      <c r="E34" s="78">
        <v>0</v>
      </c>
    </row>
    <row r="35" spans="2:6" ht="14.25" customHeight="1" x14ac:dyDescent="0.2">
      <c r="C35" s="69"/>
      <c r="D35" s="69"/>
    </row>
    <row r="36" spans="2:6" ht="30" customHeight="1" x14ac:dyDescent="0.2">
      <c r="B36" s="80" t="s">
        <v>29</v>
      </c>
      <c r="C36" s="81">
        <f>C11-C34</f>
        <v>0</v>
      </c>
      <c r="D36" s="82">
        <f>D11-D34</f>
        <v>0</v>
      </c>
      <c r="E36" s="81">
        <f>E11-E34</f>
        <v>0</v>
      </c>
    </row>
    <row r="37" spans="2:6" ht="30" customHeight="1" x14ac:dyDescent="0.2">
      <c r="B37" s="80" t="s">
        <v>30</v>
      </c>
      <c r="C37" s="81"/>
      <c r="D37" s="82"/>
      <c r="E37" s="81"/>
    </row>
    <row r="38" spans="2:6" ht="11.25" customHeight="1" x14ac:dyDescent="0.2">
      <c r="C38" s="69"/>
      <c r="D38" s="69"/>
      <c r="F38" s="14"/>
    </row>
    <row r="39" spans="2:6" ht="30" customHeight="1" x14ac:dyDescent="0.2">
      <c r="B39" s="80" t="s">
        <v>100</v>
      </c>
      <c r="C39" s="81">
        <f>C36*0.25</f>
        <v>0</v>
      </c>
      <c r="D39" s="82">
        <f>D36*0.25</f>
        <v>0</v>
      </c>
      <c r="E39" s="81">
        <f>E36*0.25</f>
        <v>0</v>
      </c>
    </row>
    <row r="40" spans="2:6" ht="21.75" customHeight="1" x14ac:dyDescent="0.2">
      <c r="B40" s="16"/>
    </row>
    <row r="41" spans="2:6" ht="21.75" customHeight="1" x14ac:dyDescent="0.2">
      <c r="B41" s="17"/>
      <c r="C41" s="70"/>
      <c r="D41" s="70"/>
      <c r="E41" s="70"/>
    </row>
    <row r="42" spans="2:6" ht="21.75" customHeight="1" x14ac:dyDescent="0.2">
      <c r="B42" s="18"/>
      <c r="C42" s="70"/>
      <c r="D42" s="71"/>
      <c r="E42" s="72"/>
    </row>
    <row r="43" spans="2:6" ht="21.75" customHeight="1" x14ac:dyDescent="0.2"/>
    <row r="44" spans="2:6" ht="21.75" customHeight="1" x14ac:dyDescent="0.2"/>
    <row r="45" spans="2:6" ht="21.75" customHeight="1" x14ac:dyDescent="0.2"/>
    <row r="46" spans="2:6" ht="21.75" customHeight="1" x14ac:dyDescent="0.2"/>
    <row r="47" spans="2:6" ht="21.75" customHeight="1" x14ac:dyDescent="0.2"/>
    <row r="48" spans="2:6" ht="21.75" customHeight="1" x14ac:dyDescent="0.2"/>
    <row r="49" ht="21.75" customHeight="1" x14ac:dyDescent="0.2"/>
    <row r="50" ht="21.75" customHeight="1" x14ac:dyDescent="0.2"/>
    <row r="51" ht="21.75" customHeight="1" x14ac:dyDescent="0.2"/>
    <row r="52" ht="21.75" customHeight="1" x14ac:dyDescent="0.2"/>
    <row r="53" ht="21.75" customHeight="1" x14ac:dyDescent="0.2"/>
    <row r="54" ht="21.75" customHeight="1" x14ac:dyDescent="0.2"/>
    <row r="55" ht="21.75" customHeight="1" x14ac:dyDescent="0.2"/>
    <row r="56" ht="21.75" customHeight="1" x14ac:dyDescent="0.2"/>
    <row r="57" ht="21.75" customHeight="1" x14ac:dyDescent="0.2"/>
    <row r="58" ht="21.75" customHeight="1" x14ac:dyDescent="0.2"/>
    <row r="59" ht="21.75" customHeight="1" x14ac:dyDescent="0.2"/>
    <row r="60" ht="21.75" customHeight="1" x14ac:dyDescent="0.2"/>
    <row r="61" ht="21.75" customHeight="1" x14ac:dyDescent="0.2"/>
    <row r="62" ht="21.75" customHeight="1" x14ac:dyDescent="0.2"/>
    <row r="63" ht="21.75" customHeight="1" x14ac:dyDescent="0.2"/>
    <row r="64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</sheetData>
  <mergeCells count="3">
    <mergeCell ref="B3:E3"/>
    <mergeCell ref="B2:C2"/>
    <mergeCell ref="D2:E2"/>
  </mergeCells>
  <phoneticPr fontId="0" type="noConversion"/>
  <pageMargins left="0.25" right="0.25" top="0.75" bottom="0.5" header="0.3" footer="0.3"/>
  <pageSetup paperSize="9" orientation="portrait" horizontalDpi="4294967293" r:id="rId1"/>
  <headerFooter>
    <oddHeader>&amp;C&amp;G</oddHeader>
  </headerFooter>
  <ignoredErrors>
    <ignoredError sqref="C19:E19" unlockedFormula="1"/>
  </ignoredErrors>
  <legacy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J54"/>
  <sheetViews>
    <sheetView showGridLines="0" zoomScaleNormal="100" workbookViewId="0">
      <selection activeCell="G22" sqref="G22"/>
    </sheetView>
  </sheetViews>
  <sheetFormatPr baseColWidth="10" defaultRowHeight="15" x14ac:dyDescent="0.3"/>
  <cols>
    <col min="1" max="1" width="5.7109375" style="19" customWidth="1"/>
    <col min="2" max="2" width="70.7109375" style="19" customWidth="1"/>
    <col min="3" max="6" width="25.7109375" style="85" customWidth="1"/>
    <col min="7" max="7" width="38.28515625" style="19" bestFit="1" customWidth="1"/>
    <col min="8" max="8" width="17.140625" style="19" bestFit="1" customWidth="1"/>
    <col min="9" max="9" width="11.42578125" style="19"/>
    <col min="10" max="10" width="14.7109375" style="20" customWidth="1"/>
    <col min="11" max="16384" width="11.42578125" style="19"/>
  </cols>
  <sheetData>
    <row r="2" spans="2:10" ht="25.5" customHeight="1" x14ac:dyDescent="0.2">
      <c r="B2" s="185" t="s">
        <v>207</v>
      </c>
      <c r="C2" s="185"/>
      <c r="D2" s="185"/>
      <c r="E2" s="185"/>
      <c r="F2" s="185"/>
    </row>
    <row r="4" spans="2:10" s="13" customFormat="1" ht="24.95" customHeight="1" x14ac:dyDescent="0.2">
      <c r="B4" s="187" t="s">
        <v>128</v>
      </c>
      <c r="C4" s="188"/>
      <c r="D4" s="187"/>
      <c r="E4" s="188"/>
      <c r="F4" s="187"/>
      <c r="J4" s="15"/>
    </row>
    <row r="5" spans="2:10" s="13" customFormat="1" ht="14.25" customHeight="1" x14ac:dyDescent="0.3">
      <c r="B5" s="21"/>
      <c r="C5" s="83"/>
      <c r="D5" s="83"/>
      <c r="E5" s="84"/>
      <c r="F5" s="84"/>
      <c r="J5" s="15"/>
    </row>
    <row r="6" spans="2:10" ht="27" customHeight="1" x14ac:dyDescent="0.2">
      <c r="B6" s="57" t="s">
        <v>1</v>
      </c>
      <c r="C6" s="57" t="s">
        <v>129</v>
      </c>
      <c r="D6" s="57" t="s">
        <v>32</v>
      </c>
      <c r="E6" s="57" t="s">
        <v>130</v>
      </c>
      <c r="F6" s="57" t="s">
        <v>33</v>
      </c>
      <c r="H6" s="19" t="s">
        <v>57</v>
      </c>
    </row>
    <row r="7" spans="2:10" ht="18" x14ac:dyDescent="0.2">
      <c r="B7" s="186" t="s">
        <v>132</v>
      </c>
      <c r="C7" s="186"/>
      <c r="D7" s="186"/>
      <c r="E7" s="186"/>
      <c r="F7" s="186"/>
    </row>
    <row r="8" spans="2:10" ht="24.95" customHeight="1" x14ac:dyDescent="0.2">
      <c r="B8" s="59" t="s">
        <v>16</v>
      </c>
      <c r="C8" s="89">
        <f>'CUENTA DE RESULTADOS'!C6/4</f>
        <v>0</v>
      </c>
      <c r="D8" s="89">
        <f>C8</f>
        <v>0</v>
      </c>
      <c r="E8" s="89">
        <f>D8</f>
        <v>0</v>
      </c>
      <c r="F8" s="89">
        <f>E8</f>
        <v>0</v>
      </c>
      <c r="G8" s="22"/>
      <c r="H8" s="20">
        <f>SUM(C8:F8)</f>
        <v>0</v>
      </c>
    </row>
    <row r="9" spans="2:10" ht="24.95" customHeight="1" x14ac:dyDescent="0.2">
      <c r="B9" s="59" t="s">
        <v>34</v>
      </c>
      <c r="C9" s="61">
        <f>C8*0.21</f>
        <v>0</v>
      </c>
      <c r="D9" s="61">
        <f>D8*0.21</f>
        <v>0</v>
      </c>
      <c r="E9" s="61">
        <f>E8*0.21</f>
        <v>0</v>
      </c>
      <c r="F9" s="61">
        <f>F8*0.21</f>
        <v>0</v>
      </c>
      <c r="H9" s="20">
        <f>SUM(C9:F9)</f>
        <v>0</v>
      </c>
    </row>
    <row r="10" spans="2:10" ht="24.95" customHeight="1" x14ac:dyDescent="0.2">
      <c r="B10" s="59" t="s">
        <v>35</v>
      </c>
      <c r="C10" s="89">
        <f>'INVERSION FINANCIACION'!C31</f>
        <v>0</v>
      </c>
      <c r="D10" s="61"/>
      <c r="E10" s="61"/>
      <c r="F10" s="61"/>
      <c r="H10" s="20">
        <f>'INVERSION FINANCIACION'!C31</f>
        <v>0</v>
      </c>
    </row>
    <row r="11" spans="2:10" ht="24.95" customHeight="1" x14ac:dyDescent="0.2">
      <c r="B11" s="59" t="s">
        <v>164</v>
      </c>
      <c r="C11" s="89">
        <f>'INVERSION FINANCIACION'!C32+'INVERSION FINANCIACION'!C33</f>
        <v>0</v>
      </c>
      <c r="D11" s="61"/>
      <c r="E11" s="61"/>
      <c r="F11" s="61"/>
      <c r="H11" s="20">
        <f>SUM(C11:F11)</f>
        <v>0</v>
      </c>
    </row>
    <row r="12" spans="2:10" ht="24.95" customHeight="1" x14ac:dyDescent="0.2">
      <c r="B12" s="91" t="s">
        <v>131</v>
      </c>
      <c r="C12" s="92">
        <f>'INVERSION FINANCIACION'!C34</f>
        <v>0</v>
      </c>
      <c r="D12" s="93"/>
      <c r="E12" s="93"/>
      <c r="F12" s="93"/>
      <c r="H12" s="20">
        <f>SUM(C12:F12)</f>
        <v>0</v>
      </c>
    </row>
    <row r="13" spans="2:10" ht="30" customHeight="1" x14ac:dyDescent="0.2">
      <c r="B13" s="94" t="s">
        <v>56</v>
      </c>
      <c r="C13" s="95">
        <f>SUM(C8:C12)</f>
        <v>0</v>
      </c>
      <c r="D13" s="95">
        <f>SUM(D8:D12)</f>
        <v>0</v>
      </c>
      <c r="E13" s="95">
        <f>SUM(E8:E12)</f>
        <v>0</v>
      </c>
      <c r="F13" s="95">
        <f>SUM(F8:F12)</f>
        <v>0</v>
      </c>
      <c r="H13" s="20">
        <f>SUM(C13:F13)</f>
        <v>0</v>
      </c>
    </row>
    <row r="14" spans="2:10" ht="21" customHeight="1" x14ac:dyDescent="0.2">
      <c r="B14" s="189" t="s">
        <v>211</v>
      </c>
      <c r="C14" s="189"/>
      <c r="D14" s="189"/>
      <c r="E14" s="189"/>
      <c r="F14" s="189"/>
      <c r="H14" s="20"/>
    </row>
    <row r="15" spans="2:10" ht="18" x14ac:dyDescent="0.2">
      <c r="B15" s="186" t="s">
        <v>133</v>
      </c>
      <c r="C15" s="186"/>
      <c r="D15" s="186"/>
      <c r="E15" s="186"/>
      <c r="F15" s="186"/>
      <c r="H15" s="20"/>
    </row>
    <row r="16" spans="2:10" ht="24.95" customHeight="1" x14ac:dyDescent="0.2">
      <c r="B16" s="59" t="s">
        <v>36</v>
      </c>
      <c r="C16" s="89">
        <f>('CUENTA DE RESULTADOS'!C13)/4</f>
        <v>0</v>
      </c>
      <c r="D16" s="89">
        <f>C16</f>
        <v>0</v>
      </c>
      <c r="E16" s="89">
        <f>D16</f>
        <v>0</v>
      </c>
      <c r="F16" s="89">
        <f>E16</f>
        <v>0</v>
      </c>
      <c r="G16" s="22"/>
      <c r="H16" s="20">
        <f>SUM(C16:F16)</f>
        <v>0</v>
      </c>
    </row>
    <row r="17" spans="2:8" ht="24.95" customHeight="1" x14ac:dyDescent="0.2">
      <c r="B17" s="59" t="s">
        <v>37</v>
      </c>
      <c r="C17" s="89">
        <f>('CUENTA DE RESULTADOS'!C15+'CUENTA DE RESULTADOS'!C17)/4</f>
        <v>0</v>
      </c>
      <c r="D17" s="89">
        <f>C17</f>
        <v>0</v>
      </c>
      <c r="E17" s="89">
        <f>C17</f>
        <v>0</v>
      </c>
      <c r="F17" s="89">
        <f>E17</f>
        <v>0</v>
      </c>
      <c r="H17" s="20">
        <f>SUM(C17:F17)</f>
        <v>0</v>
      </c>
    </row>
    <row r="18" spans="2:8" ht="24.95" customHeight="1" x14ac:dyDescent="0.2">
      <c r="B18" s="59" t="s">
        <v>38</v>
      </c>
      <c r="C18" s="89">
        <f>('CUENTA DE RESULTADOS'!C16+'CUENTA DE RESULTADOS'!C18)/4</f>
        <v>0</v>
      </c>
      <c r="D18" s="89">
        <f>C18</f>
        <v>0</v>
      </c>
      <c r="E18" s="89">
        <f>D18</f>
        <v>0</v>
      </c>
      <c r="F18" s="89">
        <f>E18</f>
        <v>0</v>
      </c>
      <c r="H18" s="20">
        <f>SUM(C18:F18)</f>
        <v>0</v>
      </c>
    </row>
    <row r="19" spans="2:8" ht="24.95" customHeight="1" x14ac:dyDescent="0.2">
      <c r="B19" s="59" t="s">
        <v>39</v>
      </c>
      <c r="C19" s="89">
        <f>C17*0.05</f>
        <v>0</v>
      </c>
      <c r="D19" s="89">
        <f>D17*0.05</f>
        <v>0</v>
      </c>
      <c r="E19" s="89">
        <f>E17*0.05</f>
        <v>0</v>
      </c>
      <c r="F19" s="89">
        <f>F17*0.05</f>
        <v>0</v>
      </c>
      <c r="H19" s="20">
        <f>SUM(C19:F19)</f>
        <v>0</v>
      </c>
    </row>
    <row r="20" spans="2:8" ht="24.95" customHeight="1" x14ac:dyDescent="0.2">
      <c r="B20" s="59" t="s">
        <v>40</v>
      </c>
      <c r="C20" s="89">
        <f>'CUENTA DE RESULTADOS'!C22/4</f>
        <v>0</v>
      </c>
      <c r="D20" s="89">
        <f>C20</f>
        <v>0</v>
      </c>
      <c r="E20" s="89">
        <f>D20</f>
        <v>0</v>
      </c>
      <c r="F20" s="89">
        <f>E20</f>
        <v>0</v>
      </c>
      <c r="H20" s="20">
        <f t="shared" ref="H20:H34" si="0">SUM(C20:F20)</f>
        <v>0</v>
      </c>
    </row>
    <row r="21" spans="2:8" ht="24.95" customHeight="1" x14ac:dyDescent="0.2">
      <c r="B21" s="59" t="s">
        <v>41</v>
      </c>
      <c r="C21" s="61"/>
      <c r="D21" s="61"/>
      <c r="E21" s="61"/>
      <c r="F21" s="61"/>
      <c r="H21" s="20">
        <f t="shared" si="0"/>
        <v>0</v>
      </c>
    </row>
    <row r="22" spans="2:8" ht="24.95" customHeight="1" x14ac:dyDescent="0.2">
      <c r="B22" s="59" t="s">
        <v>85</v>
      </c>
      <c r="C22" s="89">
        <f>'CUENTA DE RESULTADOS'!C21/4</f>
        <v>0</v>
      </c>
      <c r="D22" s="89">
        <f t="shared" ref="D22:F23" si="1">C22</f>
        <v>0</v>
      </c>
      <c r="E22" s="89">
        <f t="shared" si="1"/>
        <v>0</v>
      </c>
      <c r="F22" s="89">
        <f t="shared" si="1"/>
        <v>0</v>
      </c>
      <c r="H22" s="20">
        <f t="shared" si="0"/>
        <v>0</v>
      </c>
    </row>
    <row r="23" spans="2:8" ht="24.95" customHeight="1" x14ac:dyDescent="0.2">
      <c r="B23" s="59" t="s">
        <v>42</v>
      </c>
      <c r="C23" s="89">
        <f>'CUENTA DE RESULTADOS'!C21/4</f>
        <v>0</v>
      </c>
      <c r="D23" s="89">
        <f t="shared" si="1"/>
        <v>0</v>
      </c>
      <c r="E23" s="89">
        <f t="shared" si="1"/>
        <v>0</v>
      </c>
      <c r="F23" s="89">
        <f t="shared" si="1"/>
        <v>0</v>
      </c>
      <c r="H23" s="20">
        <f t="shared" si="0"/>
        <v>0</v>
      </c>
    </row>
    <row r="24" spans="2:8" ht="24.95" customHeight="1" x14ac:dyDescent="0.2">
      <c r="B24" s="59" t="s">
        <v>26</v>
      </c>
      <c r="C24" s="89">
        <f>'CUENTA DE RESULTADOS'!C24/4</f>
        <v>0</v>
      </c>
      <c r="D24" s="89">
        <f t="shared" ref="D24:D30" si="2">C24</f>
        <v>0</v>
      </c>
      <c r="E24" s="89">
        <f t="shared" ref="E24:F27" si="3">D24</f>
        <v>0</v>
      </c>
      <c r="F24" s="89">
        <f t="shared" si="3"/>
        <v>0</v>
      </c>
      <c r="H24" s="20">
        <f>SUM(C24:F24)</f>
        <v>0</v>
      </c>
    </row>
    <row r="25" spans="2:8" ht="24.95" customHeight="1" x14ac:dyDescent="0.2">
      <c r="B25" s="59" t="s">
        <v>43</v>
      </c>
      <c r="C25" s="89">
        <f>'CUENTA DE RESULTADOS'!C23/4</f>
        <v>0</v>
      </c>
      <c r="D25" s="89">
        <f t="shared" si="2"/>
        <v>0</v>
      </c>
      <c r="E25" s="89">
        <f t="shared" si="3"/>
        <v>0</v>
      </c>
      <c r="F25" s="89">
        <f t="shared" si="3"/>
        <v>0</v>
      </c>
      <c r="H25" s="20">
        <f>SUM(C25:F25)</f>
        <v>0</v>
      </c>
    </row>
    <row r="26" spans="2:8" ht="24.95" customHeight="1" x14ac:dyDescent="0.2">
      <c r="B26" s="59" t="s">
        <v>44</v>
      </c>
      <c r="C26" s="89">
        <f>'CUENTA DE RESULTADOS'!C26/4</f>
        <v>0</v>
      </c>
      <c r="D26" s="89">
        <f t="shared" si="2"/>
        <v>0</v>
      </c>
      <c r="E26" s="89">
        <f t="shared" si="3"/>
        <v>0</v>
      </c>
      <c r="F26" s="89">
        <f t="shared" si="3"/>
        <v>0</v>
      </c>
      <c r="H26" s="20">
        <f t="shared" si="0"/>
        <v>0</v>
      </c>
    </row>
    <row r="27" spans="2:8" ht="24.95" customHeight="1" x14ac:dyDescent="0.2">
      <c r="B27" s="59" t="s">
        <v>165</v>
      </c>
      <c r="C27" s="89">
        <f>('CUENTA DE RESULTADOS'!C28+'CUENTA DE RESULTADOS'!C29+'CUENTA DE RESULTADOS'!C30)/4</f>
        <v>0</v>
      </c>
      <c r="D27" s="89">
        <f t="shared" si="2"/>
        <v>0</v>
      </c>
      <c r="E27" s="89">
        <f t="shared" si="3"/>
        <v>0</v>
      </c>
      <c r="F27" s="89">
        <f t="shared" si="3"/>
        <v>0</v>
      </c>
      <c r="H27" s="20">
        <f t="shared" si="0"/>
        <v>0</v>
      </c>
    </row>
    <row r="28" spans="2:8" ht="24.95" customHeight="1" x14ac:dyDescent="0.2">
      <c r="B28" s="59" t="s">
        <v>45</v>
      </c>
      <c r="C28" s="89">
        <f>'CUENTA DE RESULTADOS'!C25/4</f>
        <v>0</v>
      </c>
      <c r="D28" s="89">
        <f t="shared" si="2"/>
        <v>0</v>
      </c>
      <c r="E28" s="89">
        <f t="shared" ref="E28:F32" si="4">D28</f>
        <v>0</v>
      </c>
      <c r="F28" s="89">
        <f t="shared" si="4"/>
        <v>0</v>
      </c>
      <c r="H28" s="20">
        <f t="shared" si="0"/>
        <v>0</v>
      </c>
    </row>
    <row r="29" spans="2:8" ht="24.95" customHeight="1" x14ac:dyDescent="0.2">
      <c r="B29" s="59" t="s">
        <v>46</v>
      </c>
      <c r="C29" s="89">
        <f>'CUENTA DE RESULTADOS'!C27/4</f>
        <v>0</v>
      </c>
      <c r="D29" s="89">
        <f t="shared" si="2"/>
        <v>0</v>
      </c>
      <c r="E29" s="89">
        <f t="shared" si="4"/>
        <v>0</v>
      </c>
      <c r="F29" s="89">
        <f t="shared" si="4"/>
        <v>0</v>
      </c>
      <c r="H29" s="20">
        <f t="shared" si="0"/>
        <v>0</v>
      </c>
    </row>
    <row r="30" spans="2:8" ht="24.95" customHeight="1" x14ac:dyDescent="0.2">
      <c r="B30" s="60" t="s">
        <v>47</v>
      </c>
      <c r="C30" s="90">
        <f>('INVERSION FINANCIACION'!C23-'INVERSION FINANCIACION'!C22)/4</f>
        <v>0</v>
      </c>
      <c r="D30" s="90">
        <f t="shared" si="2"/>
        <v>0</v>
      </c>
      <c r="E30" s="90">
        <f t="shared" si="4"/>
        <v>0</v>
      </c>
      <c r="F30" s="90">
        <f t="shared" si="4"/>
        <v>0</v>
      </c>
      <c r="G30" s="23"/>
      <c r="H30" s="20">
        <f t="shared" si="0"/>
        <v>0</v>
      </c>
    </row>
    <row r="31" spans="2:8" ht="24.95" customHeight="1" x14ac:dyDescent="0.2">
      <c r="B31" s="59" t="s">
        <v>48</v>
      </c>
      <c r="C31" s="90" t="str">
        <f>IF('CUENTA DE RESULTADOS'!C19="","0,00",'CUENTA DE RESULTADOS'!C19/4)</f>
        <v>0,00</v>
      </c>
      <c r="D31" s="90" t="str">
        <f>C31</f>
        <v>0,00</v>
      </c>
      <c r="E31" s="90" t="str">
        <f t="shared" si="4"/>
        <v>0,00</v>
      </c>
      <c r="F31" s="90" t="str">
        <f t="shared" si="4"/>
        <v>0,00</v>
      </c>
      <c r="H31" s="20">
        <f t="shared" si="0"/>
        <v>0</v>
      </c>
    </row>
    <row r="32" spans="2:8" ht="24.95" customHeight="1" x14ac:dyDescent="0.2">
      <c r="B32" s="59" t="s">
        <v>49</v>
      </c>
      <c r="C32" s="61">
        <f>'SIMULADOR PTMO'!F12/4</f>
        <v>0</v>
      </c>
      <c r="D32" s="61">
        <f>C32</f>
        <v>0</v>
      </c>
      <c r="E32" s="61">
        <f t="shared" si="4"/>
        <v>0</v>
      </c>
      <c r="F32" s="61">
        <f t="shared" si="4"/>
        <v>0</v>
      </c>
      <c r="H32" s="20">
        <f t="shared" si="0"/>
        <v>0</v>
      </c>
    </row>
    <row r="33" spans="2:8" ht="24.95" customHeight="1" x14ac:dyDescent="0.2">
      <c r="B33" s="59" t="s">
        <v>50</v>
      </c>
      <c r="C33" s="96">
        <f>0.21*(C16+C23+C24+C25+C26+C27+C29+C30)</f>
        <v>0</v>
      </c>
      <c r="D33" s="96">
        <f>0.21*(D16+D23+D24+D25+D26+D27+D29+D30)</f>
        <v>0</v>
      </c>
      <c r="E33" s="96">
        <f>0.21*(E16+E23+E24+E25+E26+E27+E29+E30)</f>
        <v>0</v>
      </c>
      <c r="F33" s="96">
        <f>0.21*(F16+F23+F24+F25+F26+F27+F29+F30)</f>
        <v>0</v>
      </c>
      <c r="H33" s="20">
        <f>C33+D33+E33+F33</f>
        <v>0</v>
      </c>
    </row>
    <row r="34" spans="2:8" ht="24.95" customHeight="1" x14ac:dyDescent="0.2">
      <c r="B34" s="60" t="s">
        <v>134</v>
      </c>
      <c r="C34" s="62"/>
      <c r="D34" s="62"/>
      <c r="E34" s="62"/>
      <c r="F34" s="62"/>
      <c r="G34" s="24"/>
      <c r="H34" s="20">
        <f t="shared" si="0"/>
        <v>0</v>
      </c>
    </row>
    <row r="35" spans="2:8" ht="30" customHeight="1" x14ac:dyDescent="0.2">
      <c r="B35" s="94" t="s">
        <v>51</v>
      </c>
      <c r="C35" s="95">
        <f>SUM(C16:C34)</f>
        <v>0</v>
      </c>
      <c r="D35" s="95">
        <f>SUM(D16:D34)</f>
        <v>0</v>
      </c>
      <c r="E35" s="95">
        <f>SUM(E16:E34)</f>
        <v>0</v>
      </c>
      <c r="F35" s="95">
        <f>SUM(F16:F34)</f>
        <v>0</v>
      </c>
      <c r="H35" s="25">
        <f>F35+E35+D35+C35</f>
        <v>0</v>
      </c>
    </row>
    <row r="36" spans="2:8" ht="30" customHeight="1" x14ac:dyDescent="0.2">
      <c r="B36" s="97" t="s">
        <v>52</v>
      </c>
      <c r="C36" s="89">
        <f>C13-C35</f>
        <v>0</v>
      </c>
      <c r="D36" s="89">
        <f>D13-D35</f>
        <v>0</v>
      </c>
      <c r="E36" s="89">
        <f>E13-E35</f>
        <v>0</v>
      </c>
      <c r="F36" s="89">
        <f>F13-F35</f>
        <v>0</v>
      </c>
      <c r="H36" s="26">
        <f>C36+D36+E36+F36</f>
        <v>0</v>
      </c>
    </row>
    <row r="37" spans="2:8" ht="30" customHeight="1" x14ac:dyDescent="0.2">
      <c r="B37" s="97" t="s">
        <v>53</v>
      </c>
      <c r="C37" s="89">
        <f>C9-C33</f>
        <v>0</v>
      </c>
      <c r="D37" s="89">
        <f>D9-D33</f>
        <v>0</v>
      </c>
      <c r="E37" s="89">
        <f>E9-E33</f>
        <v>0</v>
      </c>
      <c r="F37" s="89">
        <f>F9-F33</f>
        <v>0</v>
      </c>
      <c r="H37" s="25">
        <f>C37+D37+E37+F37</f>
        <v>0</v>
      </c>
    </row>
    <row r="38" spans="2:8" ht="30" customHeight="1" x14ac:dyDescent="0.2">
      <c r="B38" s="98" t="s">
        <v>54</v>
      </c>
      <c r="C38" s="99"/>
      <c r="D38" s="99">
        <f>C39</f>
        <v>0</v>
      </c>
      <c r="E38" s="99">
        <f>D39</f>
        <v>0</v>
      </c>
      <c r="F38" s="99">
        <f>E39</f>
        <v>0</v>
      </c>
    </row>
    <row r="39" spans="2:8" ht="30" customHeight="1" x14ac:dyDescent="0.2">
      <c r="B39" s="80" t="s">
        <v>55</v>
      </c>
      <c r="C39" s="81">
        <f>C36-C37</f>
        <v>0</v>
      </c>
      <c r="D39" s="82">
        <f>D36-D37+D38</f>
        <v>0</v>
      </c>
      <c r="E39" s="81">
        <f>E36-E37+E38</f>
        <v>0</v>
      </c>
      <c r="F39" s="82">
        <f>F36-F37+F38</f>
        <v>0</v>
      </c>
    </row>
    <row r="47" spans="2:8" x14ac:dyDescent="0.3">
      <c r="B47" s="27"/>
      <c r="C47" s="86"/>
      <c r="D47" s="86"/>
      <c r="E47" s="86"/>
      <c r="F47" s="86"/>
      <c r="G47" s="27"/>
    </row>
    <row r="48" spans="2:8" x14ac:dyDescent="0.3">
      <c r="B48" s="27"/>
      <c r="C48" s="86"/>
      <c r="D48" s="86"/>
      <c r="E48" s="86"/>
      <c r="F48" s="86"/>
      <c r="G48" s="27"/>
    </row>
    <row r="49" spans="2:7" x14ac:dyDescent="0.3">
      <c r="B49" s="27"/>
      <c r="C49" s="86"/>
      <c r="D49" s="86"/>
      <c r="E49" s="86"/>
      <c r="F49" s="86"/>
      <c r="G49" s="27"/>
    </row>
    <row r="50" spans="2:7" x14ac:dyDescent="0.3">
      <c r="B50" s="27"/>
      <c r="C50" s="86"/>
      <c r="D50" s="86"/>
      <c r="E50" s="86"/>
      <c r="F50" s="86"/>
      <c r="G50" s="27"/>
    </row>
    <row r="51" spans="2:7" ht="18" x14ac:dyDescent="0.35">
      <c r="B51" s="17"/>
      <c r="C51" s="87"/>
      <c r="D51" s="87"/>
      <c r="E51" s="87"/>
      <c r="F51" s="86"/>
      <c r="G51" s="27"/>
    </row>
    <row r="52" spans="2:7" ht="18" x14ac:dyDescent="0.35">
      <c r="B52" s="18"/>
      <c r="C52" s="87"/>
      <c r="D52" s="88"/>
      <c r="E52" s="87"/>
      <c r="F52" s="86"/>
      <c r="G52" s="27"/>
    </row>
    <row r="53" spans="2:7" x14ac:dyDescent="0.3">
      <c r="B53" s="27"/>
      <c r="C53" s="86"/>
      <c r="D53" s="86"/>
      <c r="E53" s="86"/>
      <c r="F53" s="86"/>
      <c r="G53" s="27"/>
    </row>
    <row r="54" spans="2:7" x14ac:dyDescent="0.3">
      <c r="B54" s="27"/>
      <c r="C54" s="86"/>
      <c r="D54" s="86"/>
      <c r="E54" s="86"/>
      <c r="F54" s="86"/>
      <c r="G54" s="27"/>
    </row>
  </sheetData>
  <mergeCells count="5">
    <mergeCell ref="B2:F2"/>
    <mergeCell ref="B15:F15"/>
    <mergeCell ref="B7:F7"/>
    <mergeCell ref="B4:F4"/>
    <mergeCell ref="B14:F14"/>
  </mergeCells>
  <phoneticPr fontId="0" type="noConversion"/>
  <pageMargins left="0.47244094488188981" right="0.15748031496062992" top="0.19685039370078741" bottom="0.98425196850393704" header="0.23622047244094491" footer="0"/>
  <pageSetup paperSize="9" orientation="portrait" horizontalDpi="4294967293" r:id="rId1"/>
  <headerFooter>
    <oddHeader>&amp;C&amp;G</oddHeader>
  </headerFooter>
  <ignoredErrors>
    <ignoredError sqref="C32:F32 D31:F31" unlockedFormula="1"/>
    <ignoredError sqref="H10" 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F56"/>
  <sheetViews>
    <sheetView showGridLines="0" zoomScaleNormal="100" workbookViewId="0">
      <selection activeCell="E24" sqref="E24"/>
    </sheetView>
  </sheetViews>
  <sheetFormatPr baseColWidth="10" defaultRowHeight="17.25" customHeight="1" x14ac:dyDescent="0.35"/>
  <cols>
    <col min="1" max="1" width="5.7109375" style="11" customWidth="1"/>
    <col min="2" max="2" width="12.42578125" style="11" customWidth="1"/>
    <col min="3" max="3" width="47.7109375" style="11" customWidth="1"/>
    <col min="4" max="4" width="32.28515625" style="11" customWidth="1"/>
    <col min="5" max="5" width="63" style="11" customWidth="1"/>
    <col min="6" max="6" width="11.85546875" style="11" bestFit="1" customWidth="1"/>
    <col min="7" max="16384" width="11.42578125" style="11"/>
  </cols>
  <sheetData>
    <row r="2" spans="2:5" ht="17.25" customHeight="1" x14ac:dyDescent="0.35">
      <c r="B2" s="192" t="s">
        <v>208</v>
      </c>
      <c r="C2" s="192"/>
      <c r="D2" s="192"/>
    </row>
    <row r="3" spans="2:5" ht="24.95" customHeight="1" x14ac:dyDescent="0.35">
      <c r="B3" s="193" t="s">
        <v>58</v>
      </c>
      <c r="C3" s="193"/>
      <c r="D3" s="193"/>
    </row>
    <row r="4" spans="2:5" ht="6.75" customHeight="1" x14ac:dyDescent="0.35">
      <c r="B4" s="28"/>
      <c r="C4" s="29"/>
    </row>
    <row r="5" spans="2:5" ht="20.100000000000001" customHeight="1" x14ac:dyDescent="0.35">
      <c r="B5" s="191" t="s">
        <v>59</v>
      </c>
      <c r="C5" s="191"/>
      <c r="D5" s="191"/>
    </row>
    <row r="6" spans="2:5" ht="12" customHeight="1" x14ac:dyDescent="0.35">
      <c r="B6" s="30"/>
      <c r="C6" s="30"/>
      <c r="D6" s="31"/>
    </row>
    <row r="7" spans="2:5" s="2" customFormat="1" ht="17.25" customHeight="1" x14ac:dyDescent="0.3">
      <c r="B7" s="190" t="s">
        <v>135</v>
      </c>
      <c r="C7" s="190"/>
      <c r="D7" s="109" t="s">
        <v>60</v>
      </c>
      <c r="E7" s="32"/>
    </row>
    <row r="8" spans="2:5" s="3" customFormat="1" ht="8.25" customHeight="1" x14ac:dyDescent="0.3">
      <c r="B8" s="100"/>
      <c r="C8" s="101"/>
      <c r="D8" s="110"/>
    </row>
    <row r="9" spans="2:5" s="3" customFormat="1" ht="17.25" customHeight="1" x14ac:dyDescent="0.3">
      <c r="B9" s="102" t="s">
        <v>61</v>
      </c>
      <c r="C9" s="103"/>
      <c r="D9" s="111"/>
    </row>
    <row r="10" spans="2:5" s="2" customFormat="1" ht="17.25" customHeight="1" x14ac:dyDescent="0.3">
      <c r="B10" s="104"/>
      <c r="C10" s="105" t="s">
        <v>215</v>
      </c>
      <c r="D10" s="112"/>
    </row>
    <row r="11" spans="2:5" s="3" customFormat="1" ht="17.25" customHeight="1" x14ac:dyDescent="0.3">
      <c r="B11" s="106"/>
      <c r="C11" s="103" t="s">
        <v>62</v>
      </c>
      <c r="D11" s="111"/>
    </row>
    <row r="12" spans="2:5" s="3" customFormat="1" ht="17.25" customHeight="1" x14ac:dyDescent="0.3">
      <c r="B12" s="106"/>
      <c r="C12" s="103" t="s">
        <v>63</v>
      </c>
      <c r="D12" s="113">
        <f>-'CUENTA DE RESULTADOS'!C32</f>
        <v>0</v>
      </c>
    </row>
    <row r="13" spans="2:5" s="3" customFormat="1" ht="17.25" customHeight="1" x14ac:dyDescent="0.3">
      <c r="B13" s="106"/>
      <c r="C13" s="107" t="s">
        <v>64</v>
      </c>
      <c r="D13" s="111"/>
    </row>
    <row r="14" spans="2:5" s="3" customFormat="1" ht="17.25" customHeight="1" x14ac:dyDescent="0.3">
      <c r="B14" s="106"/>
      <c r="C14" s="107" t="s">
        <v>65</v>
      </c>
      <c r="D14" s="113">
        <f>'INVERSION FINANCIACION'!C16</f>
        <v>0</v>
      </c>
    </row>
    <row r="15" spans="2:5" s="3" customFormat="1" ht="17.25" customHeight="1" x14ac:dyDescent="0.3">
      <c r="B15" s="106"/>
      <c r="C15" s="107" t="s">
        <v>66</v>
      </c>
      <c r="D15" s="111"/>
    </row>
    <row r="16" spans="2:5" s="2" customFormat="1" ht="17.25" customHeight="1" x14ac:dyDescent="0.3">
      <c r="B16" s="104"/>
      <c r="C16" s="108" t="s">
        <v>136</v>
      </c>
      <c r="D16" s="114">
        <f>'INVERSION FINANCIACION'!C9</f>
        <v>0</v>
      </c>
    </row>
    <row r="17" spans="2:5" s="3" customFormat="1" ht="17.25" customHeight="1" x14ac:dyDescent="0.3">
      <c r="B17" s="106"/>
      <c r="C17" s="103" t="s">
        <v>31</v>
      </c>
      <c r="D17" s="111"/>
    </row>
    <row r="18" spans="2:5" s="3" customFormat="1" ht="17.25" customHeight="1" x14ac:dyDescent="0.3">
      <c r="B18" s="106"/>
      <c r="C18" s="103" t="s">
        <v>63</v>
      </c>
      <c r="D18" s="113">
        <f>-'CUENTA DE RESULTADOS'!C31</f>
        <v>0</v>
      </c>
    </row>
    <row r="19" spans="2:5" s="3" customFormat="1" ht="17.25" customHeight="1" x14ac:dyDescent="0.3">
      <c r="B19" s="106"/>
      <c r="C19" s="107" t="s">
        <v>67</v>
      </c>
      <c r="D19" s="113">
        <f>'INVERSION FINANCIACION'!C8</f>
        <v>0</v>
      </c>
    </row>
    <row r="20" spans="2:5" s="2" customFormat="1" ht="17.25" customHeight="1" x14ac:dyDescent="0.3">
      <c r="B20" s="104"/>
      <c r="C20" s="108" t="s">
        <v>216</v>
      </c>
      <c r="D20" s="114">
        <f>'INVERSION FINANCIACION'!C10</f>
        <v>0</v>
      </c>
    </row>
    <row r="21" spans="2:5" s="3" customFormat="1" ht="17.25" customHeight="1" x14ac:dyDescent="0.3">
      <c r="B21" s="106"/>
      <c r="C21" s="107" t="s">
        <v>68</v>
      </c>
      <c r="D21" s="113">
        <f>'INVERSION FINANCIACION'!C11</f>
        <v>0</v>
      </c>
    </row>
    <row r="22" spans="2:5" s="3" customFormat="1" ht="17.25" customHeight="1" x14ac:dyDescent="0.3">
      <c r="B22" s="106"/>
      <c r="C22" s="107" t="s">
        <v>70</v>
      </c>
      <c r="D22" s="113">
        <f>'INVERSION FINANCIACION'!C12</f>
        <v>0</v>
      </c>
    </row>
    <row r="23" spans="2:5" s="3" customFormat="1" ht="17.25" customHeight="1" x14ac:dyDescent="0.3">
      <c r="B23" s="106"/>
      <c r="C23" s="107" t="s">
        <v>71</v>
      </c>
      <c r="D23" s="113">
        <f>'INVERSION FINANCIACION'!C13</f>
        <v>0</v>
      </c>
    </row>
    <row r="24" spans="2:5" s="3" customFormat="1" ht="17.25" customHeight="1" x14ac:dyDescent="0.3">
      <c r="B24" s="106"/>
      <c r="C24" s="107" t="s">
        <v>69</v>
      </c>
      <c r="D24" s="113">
        <f>'INVERSION FINANCIACION'!C15</f>
        <v>0</v>
      </c>
    </row>
    <row r="25" spans="2:5" s="2" customFormat="1" ht="17.25" customHeight="1" x14ac:dyDescent="0.3">
      <c r="B25" s="104"/>
      <c r="C25" s="108" t="s">
        <v>137</v>
      </c>
      <c r="D25" s="114">
        <f>'INVERSION FINANCIACION'!C14</f>
        <v>0</v>
      </c>
    </row>
    <row r="26" spans="2:5" s="2" customFormat="1" ht="17.25" customHeight="1" x14ac:dyDescent="0.3">
      <c r="B26" s="104"/>
      <c r="C26" s="105" t="s">
        <v>138</v>
      </c>
      <c r="D26" s="112"/>
      <c r="E26" s="32"/>
    </row>
    <row r="27" spans="2:5" s="3" customFormat="1" ht="17.25" customHeight="1" x14ac:dyDescent="0.3">
      <c r="B27" s="106"/>
      <c r="C27" s="107" t="s">
        <v>72</v>
      </c>
      <c r="D27" s="111"/>
    </row>
    <row r="28" spans="2:5" s="3" customFormat="1" ht="17.25" customHeight="1" x14ac:dyDescent="0.3">
      <c r="B28" s="106"/>
      <c r="C28" s="107" t="s">
        <v>73</v>
      </c>
      <c r="D28" s="111"/>
    </row>
    <row r="29" spans="2:5" s="34" customFormat="1" ht="17.25" customHeight="1" x14ac:dyDescent="0.2">
      <c r="B29" s="115" t="s">
        <v>139</v>
      </c>
      <c r="C29" s="116"/>
      <c r="D29" s="117">
        <f>SUM(D10:D28)</f>
        <v>0</v>
      </c>
      <c r="E29" s="33"/>
    </row>
    <row r="30" spans="2:5" s="2" customFormat="1" ht="17.25" customHeight="1" x14ac:dyDescent="0.3">
      <c r="B30" s="190" t="s">
        <v>140</v>
      </c>
      <c r="C30" s="190"/>
      <c r="D30" s="109" t="s">
        <v>143</v>
      </c>
      <c r="E30" s="32"/>
    </row>
    <row r="31" spans="2:5" s="3" customFormat="1" ht="6.75" customHeight="1" x14ac:dyDescent="0.3">
      <c r="B31" s="119"/>
      <c r="C31" s="120"/>
      <c r="D31" s="122"/>
    </row>
    <row r="32" spans="2:5" s="3" customFormat="1" ht="17.25" customHeight="1" x14ac:dyDescent="0.3">
      <c r="B32" s="106"/>
      <c r="C32" s="103" t="s">
        <v>74</v>
      </c>
      <c r="D32" s="111"/>
      <c r="E32" s="35"/>
    </row>
    <row r="33" spans="2:6" s="3" customFormat="1" ht="17.25" customHeight="1" x14ac:dyDescent="0.3">
      <c r="B33" s="106"/>
      <c r="C33" s="107" t="s">
        <v>81</v>
      </c>
      <c r="D33" s="113">
        <f>'CUENTA DE RESULTADOS'!C7+'CUENTA DE RESULTADOS'!C14</f>
        <v>0</v>
      </c>
    </row>
    <row r="34" spans="2:6" s="3" customFormat="1" ht="17.25" customHeight="1" x14ac:dyDescent="0.3">
      <c r="B34" s="106"/>
      <c r="C34" s="103" t="s">
        <v>75</v>
      </c>
      <c r="D34" s="111"/>
    </row>
    <row r="35" spans="2:6" s="3" customFormat="1" ht="17.25" customHeight="1" x14ac:dyDescent="0.3">
      <c r="B35" s="106"/>
      <c r="C35" s="107" t="s">
        <v>76</v>
      </c>
      <c r="D35" s="111"/>
      <c r="E35" s="36"/>
    </row>
    <row r="36" spans="2:6" s="2" customFormat="1" ht="17.25" customHeight="1" x14ac:dyDescent="0.3">
      <c r="B36" s="104"/>
      <c r="C36" s="108" t="s">
        <v>141</v>
      </c>
      <c r="D36" s="112"/>
      <c r="E36" s="37"/>
    </row>
    <row r="37" spans="2:6" s="3" customFormat="1" ht="17.25" customHeight="1" x14ac:dyDescent="0.3">
      <c r="B37" s="106"/>
      <c r="C37" s="103" t="s">
        <v>77</v>
      </c>
      <c r="D37" s="111"/>
    </row>
    <row r="38" spans="2:6" s="3" customFormat="1" ht="17.25" customHeight="1" x14ac:dyDescent="0.3">
      <c r="B38" s="106"/>
      <c r="C38" s="107" t="s">
        <v>78</v>
      </c>
      <c r="D38" s="113">
        <f>TESORERIA!F39</f>
        <v>0</v>
      </c>
    </row>
    <row r="39" spans="2:6" s="3" customFormat="1" ht="17.25" customHeight="1" x14ac:dyDescent="0.3">
      <c r="B39" s="106"/>
      <c r="C39" s="107" t="s">
        <v>79</v>
      </c>
      <c r="D39" s="111"/>
    </row>
    <row r="40" spans="2:6" s="2" customFormat="1" ht="17.25" customHeight="1" x14ac:dyDescent="0.3">
      <c r="B40" s="104"/>
      <c r="C40" s="108" t="s">
        <v>142</v>
      </c>
      <c r="D40" s="112"/>
    </row>
    <row r="41" spans="2:6" s="38" customFormat="1" ht="17.25" customHeight="1" x14ac:dyDescent="0.2">
      <c r="B41" s="115" t="s">
        <v>144</v>
      </c>
      <c r="C41" s="116"/>
      <c r="D41" s="117">
        <f>SUM(D31:D40)</f>
        <v>0</v>
      </c>
      <c r="E41" s="33"/>
    </row>
    <row r="42" spans="2:6" s="38" customFormat="1" ht="24.95" customHeight="1" x14ac:dyDescent="0.2">
      <c r="B42" s="123" t="s">
        <v>80</v>
      </c>
      <c r="C42" s="124"/>
      <c r="D42" s="125">
        <f>D29+D41</f>
        <v>0</v>
      </c>
      <c r="F42" s="39"/>
    </row>
    <row r="43" spans="2:6" s="3" customFormat="1" ht="17.25" customHeight="1" x14ac:dyDescent="0.3">
      <c r="D43" s="40"/>
    </row>
    <row r="44" spans="2:6" s="3" customFormat="1" ht="17.25" customHeight="1" x14ac:dyDescent="0.3"/>
    <row r="45" spans="2:6" s="3" customFormat="1" ht="17.25" customHeight="1" x14ac:dyDescent="0.3"/>
    <row r="46" spans="2:6" s="3" customFormat="1" ht="17.25" customHeight="1" x14ac:dyDescent="0.3"/>
    <row r="48" spans="2:6" ht="17.25" customHeight="1" x14ac:dyDescent="0.35">
      <c r="B48" s="41"/>
      <c r="C48" s="41"/>
      <c r="D48" s="41"/>
      <c r="E48" s="41"/>
    </row>
    <row r="49" spans="2:5" ht="17.25" customHeight="1" x14ac:dyDescent="0.35">
      <c r="B49" s="41"/>
      <c r="C49" s="41"/>
      <c r="D49" s="41"/>
      <c r="E49" s="41"/>
    </row>
    <row r="50" spans="2:5" ht="17.25" customHeight="1" x14ac:dyDescent="0.35">
      <c r="B50" s="41"/>
      <c r="C50" s="41"/>
      <c r="D50" s="41"/>
      <c r="E50" s="41"/>
    </row>
    <row r="51" spans="2:5" ht="17.25" customHeight="1" x14ac:dyDescent="0.35">
      <c r="B51" s="41"/>
      <c r="C51" s="41"/>
      <c r="D51" s="41"/>
      <c r="E51" s="42"/>
    </row>
    <row r="52" spans="2:5" ht="17.25" customHeight="1" x14ac:dyDescent="0.35">
      <c r="B52" s="41"/>
      <c r="C52" s="41"/>
      <c r="D52" s="41"/>
      <c r="E52" s="41"/>
    </row>
    <row r="53" spans="2:5" ht="17.25" customHeight="1" x14ac:dyDescent="0.35">
      <c r="B53" s="41"/>
      <c r="C53" s="41"/>
      <c r="D53" s="41"/>
      <c r="E53" s="41"/>
    </row>
    <row r="54" spans="2:5" ht="17.25" customHeight="1" x14ac:dyDescent="0.35">
      <c r="B54" s="41"/>
      <c r="C54" s="41"/>
      <c r="D54" s="41"/>
      <c r="E54" s="41"/>
    </row>
    <row r="55" spans="2:5" ht="17.25" customHeight="1" x14ac:dyDescent="0.35">
      <c r="B55" s="41"/>
      <c r="C55" s="41"/>
      <c r="D55" s="41"/>
      <c r="E55" s="41"/>
    </row>
    <row r="56" spans="2:5" ht="17.25" customHeight="1" x14ac:dyDescent="0.35">
      <c r="B56" s="41"/>
      <c r="C56" s="41"/>
      <c r="D56" s="41"/>
      <c r="E56" s="41"/>
    </row>
  </sheetData>
  <mergeCells count="5">
    <mergeCell ref="B30:C30"/>
    <mergeCell ref="B5:D5"/>
    <mergeCell ref="B2:D2"/>
    <mergeCell ref="B3:D3"/>
    <mergeCell ref="B7:C7"/>
  </mergeCells>
  <phoneticPr fontId="0" type="noConversion"/>
  <pageMargins left="0.37" right="0.24" top="0.46" bottom="1" header="0.17" footer="0"/>
  <pageSetup paperSize="9" orientation="portrait" horizontalDpi="4294967293" r:id="rId1"/>
  <headerFooter>
    <oddHeader>&amp;C&amp;G</oddHeader>
    <oddFooter xml:space="preserve">&amp;R&amp;8
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K50"/>
  <sheetViews>
    <sheetView showGridLines="0" zoomScaleNormal="100" workbookViewId="0">
      <selection sqref="A1:A65536"/>
    </sheetView>
  </sheetViews>
  <sheetFormatPr baseColWidth="10" defaultRowHeight="15" customHeight="1" x14ac:dyDescent="0.3"/>
  <cols>
    <col min="1" max="1" width="5.7109375" style="3" customWidth="1"/>
    <col min="2" max="2" width="15.42578125" style="3" customWidth="1"/>
    <col min="3" max="3" width="47.7109375" style="3" customWidth="1"/>
    <col min="4" max="4" width="9.5703125" style="3" bestFit="1" customWidth="1"/>
    <col min="5" max="5" width="20.5703125" style="3" customWidth="1"/>
    <col min="6" max="16384" width="11.42578125" style="3"/>
  </cols>
  <sheetData>
    <row r="2" spans="2:11" s="38" customFormat="1" ht="27" customHeight="1" x14ac:dyDescent="0.2">
      <c r="B2" s="194" t="s">
        <v>82</v>
      </c>
      <c r="C2" s="195"/>
      <c r="D2" s="195"/>
      <c r="E2" s="196"/>
    </row>
    <row r="3" spans="2:11" ht="15" customHeight="1" x14ac:dyDescent="0.3">
      <c r="B3" s="128"/>
      <c r="C3" s="129"/>
      <c r="D3" s="130"/>
      <c r="E3" s="135"/>
    </row>
    <row r="4" spans="2:11" s="2" customFormat="1" ht="15" customHeight="1" x14ac:dyDescent="0.3">
      <c r="B4" s="141" t="s">
        <v>147</v>
      </c>
      <c r="C4" s="142"/>
      <c r="D4" s="143"/>
      <c r="E4" s="144"/>
    </row>
    <row r="5" spans="2:11" ht="15" customHeight="1" x14ac:dyDescent="0.3">
      <c r="B5" s="104"/>
      <c r="C5" s="126" t="s">
        <v>83</v>
      </c>
      <c r="D5" s="131"/>
      <c r="E5" s="136"/>
    </row>
    <row r="6" spans="2:11" ht="15" customHeight="1" x14ac:dyDescent="0.3">
      <c r="B6" s="104"/>
      <c r="C6" s="118" t="s">
        <v>84</v>
      </c>
      <c r="D6" s="131"/>
      <c r="E6" s="137">
        <f>'INVERSION FINANCIACION'!C29</f>
        <v>0</v>
      </c>
    </row>
    <row r="7" spans="2:11" ht="15" customHeight="1" x14ac:dyDescent="0.3">
      <c r="B7" s="104"/>
      <c r="C7" s="118" t="s">
        <v>88</v>
      </c>
      <c r="D7" s="131"/>
      <c r="E7" s="137">
        <f>'CUENTA DE RESULTADOS'!C39</f>
        <v>0</v>
      </c>
      <c r="F7" s="2"/>
      <c r="G7" s="2"/>
      <c r="H7" s="2"/>
      <c r="I7" s="2"/>
      <c r="J7" s="2"/>
      <c r="K7" s="2"/>
    </row>
    <row r="8" spans="2:11" ht="15" customHeight="1" x14ac:dyDescent="0.3">
      <c r="B8" s="104"/>
      <c r="C8" s="127" t="s">
        <v>145</v>
      </c>
      <c r="D8" s="131"/>
      <c r="E8" s="137">
        <f>'INVERSION FINANCIACION'!C32+'INVERSION FINANCIACION'!C33</f>
        <v>0</v>
      </c>
      <c r="F8" s="2"/>
      <c r="G8" s="2"/>
      <c r="H8" s="2"/>
      <c r="I8" s="2"/>
      <c r="J8" s="2"/>
      <c r="K8" s="2"/>
    </row>
    <row r="9" spans="2:11" ht="15" customHeight="1" x14ac:dyDescent="0.3">
      <c r="B9" s="104"/>
      <c r="C9" s="127" t="s">
        <v>146</v>
      </c>
      <c r="D9" s="131"/>
      <c r="E9" s="137">
        <f>'INVERSION FINANCIACION'!C21</f>
        <v>0</v>
      </c>
    </row>
    <row r="10" spans="2:11" ht="15" customHeight="1" x14ac:dyDescent="0.3">
      <c r="B10" s="104"/>
      <c r="C10" s="127"/>
      <c r="D10" s="131"/>
      <c r="E10" s="136"/>
    </row>
    <row r="11" spans="2:11" ht="15" customHeight="1" x14ac:dyDescent="0.3">
      <c r="B11" s="141" t="s">
        <v>148</v>
      </c>
      <c r="C11" s="145"/>
      <c r="D11" s="143"/>
      <c r="E11" s="144"/>
      <c r="F11" s="2"/>
      <c r="G11" s="2"/>
      <c r="H11" s="2"/>
      <c r="I11" s="2"/>
      <c r="J11" s="2"/>
      <c r="K11" s="2"/>
    </row>
    <row r="12" spans="2:11" ht="15" customHeight="1" x14ac:dyDescent="0.3">
      <c r="B12" s="104"/>
      <c r="C12" s="126" t="s">
        <v>149</v>
      </c>
      <c r="D12" s="131"/>
      <c r="E12" s="136">
        <f>'SIMULADOR PTMO'!C22</f>
        <v>0</v>
      </c>
      <c r="F12" s="2"/>
      <c r="G12" s="2"/>
      <c r="H12" s="2"/>
      <c r="I12" s="2"/>
      <c r="J12" s="2"/>
      <c r="K12" s="2"/>
    </row>
    <row r="13" spans="2:11" ht="15" customHeight="1" x14ac:dyDescent="0.3">
      <c r="B13" s="104"/>
      <c r="C13" s="126" t="s">
        <v>120</v>
      </c>
      <c r="D13" s="131"/>
      <c r="E13" s="138"/>
      <c r="F13" s="2"/>
      <c r="G13" s="2"/>
      <c r="H13" s="2"/>
      <c r="I13" s="2"/>
      <c r="J13" s="2"/>
      <c r="K13" s="2"/>
    </row>
    <row r="14" spans="2:11" ht="15" customHeight="1" x14ac:dyDescent="0.3">
      <c r="B14" s="104"/>
      <c r="C14" s="126"/>
      <c r="D14" s="131"/>
      <c r="E14" s="138"/>
      <c r="F14" s="2"/>
      <c r="G14" s="2"/>
      <c r="H14" s="2"/>
      <c r="I14" s="2"/>
      <c r="J14" s="2"/>
      <c r="K14" s="2"/>
    </row>
    <row r="15" spans="2:11" s="2" customFormat="1" ht="15" customHeight="1" x14ac:dyDescent="0.3">
      <c r="B15" s="141" t="s">
        <v>150</v>
      </c>
      <c r="C15" s="145"/>
      <c r="D15" s="143"/>
      <c r="E15" s="144"/>
    </row>
    <row r="16" spans="2:11" s="2" customFormat="1" ht="15" customHeight="1" x14ac:dyDescent="0.3">
      <c r="B16" s="104"/>
      <c r="C16" s="126" t="s">
        <v>151</v>
      </c>
      <c r="D16" s="131"/>
      <c r="E16" s="136"/>
    </row>
    <row r="17" spans="2:10" s="2" customFormat="1" ht="15" customHeight="1" x14ac:dyDescent="0.3">
      <c r="B17" s="104"/>
      <c r="C17" s="126" t="s">
        <v>152</v>
      </c>
      <c r="D17" s="131"/>
      <c r="E17" s="137">
        <f>'INVERSION FINANCIACION'!C30</f>
        <v>0</v>
      </c>
    </row>
    <row r="18" spans="2:10" s="2" customFormat="1" ht="15" customHeight="1" x14ac:dyDescent="0.3">
      <c r="B18" s="104"/>
      <c r="C18" s="126" t="s">
        <v>153</v>
      </c>
      <c r="D18" s="132"/>
      <c r="E18" s="138"/>
    </row>
    <row r="19" spans="2:10" s="2" customFormat="1" ht="15" customHeight="1" x14ac:dyDescent="0.3">
      <c r="B19" s="104"/>
      <c r="C19" s="126" t="s">
        <v>159</v>
      </c>
      <c r="D19" s="132"/>
      <c r="E19" s="138"/>
    </row>
    <row r="20" spans="2:10" s="2" customFormat="1" ht="15" customHeight="1" x14ac:dyDescent="0.3">
      <c r="B20" s="104"/>
      <c r="C20" s="126" t="s">
        <v>154</v>
      </c>
      <c r="D20" s="132"/>
      <c r="E20" s="136"/>
    </row>
    <row r="21" spans="2:10" s="2" customFormat="1" ht="15" customHeight="1" x14ac:dyDescent="0.3">
      <c r="B21" s="104"/>
      <c r="C21" s="126" t="s">
        <v>155</v>
      </c>
      <c r="D21" s="132"/>
      <c r="E21" s="136"/>
    </row>
    <row r="22" spans="2:10" ht="15" customHeight="1" x14ac:dyDescent="0.3">
      <c r="B22" s="104"/>
      <c r="C22" s="126" t="s">
        <v>156</v>
      </c>
      <c r="D22" s="131"/>
      <c r="E22" s="136">
        <f>TESORERIA!H37</f>
        <v>0</v>
      </c>
    </row>
    <row r="23" spans="2:10" ht="15" customHeight="1" x14ac:dyDescent="0.3">
      <c r="B23" s="121"/>
      <c r="C23" s="133" t="s">
        <v>157</v>
      </c>
      <c r="D23" s="134"/>
      <c r="E23" s="139"/>
      <c r="F23" s="2"/>
      <c r="G23" s="2"/>
      <c r="H23" s="2"/>
      <c r="I23" s="2"/>
      <c r="J23" s="2"/>
    </row>
    <row r="24" spans="2:10" s="34" customFormat="1" ht="24.95" customHeight="1" x14ac:dyDescent="0.2">
      <c r="B24" s="197" t="s">
        <v>158</v>
      </c>
      <c r="C24" s="198"/>
      <c r="D24" s="199"/>
      <c r="E24" s="140">
        <f>SUM(E6:E23)</f>
        <v>0</v>
      </c>
    </row>
    <row r="25" spans="2:10" s="2" customFormat="1" ht="15" customHeight="1" x14ac:dyDescent="0.3">
      <c r="B25" s="43"/>
      <c r="C25" s="43"/>
      <c r="D25" s="43"/>
      <c r="E25" s="43"/>
    </row>
    <row r="26" spans="2:10" s="2" customFormat="1" ht="15" customHeight="1" x14ac:dyDescent="0.3">
      <c r="B26" s="43"/>
      <c r="C26" s="43"/>
      <c r="D26" s="44"/>
      <c r="E26" s="43"/>
    </row>
    <row r="27" spans="2:10" s="2" customFormat="1" ht="15" customHeight="1" x14ac:dyDescent="0.3">
      <c r="B27" s="43"/>
      <c r="C27" s="43"/>
      <c r="D27" s="43"/>
      <c r="E27" s="43"/>
    </row>
    <row r="50" spans="2:4" ht="15" customHeight="1" x14ac:dyDescent="0.3">
      <c r="B50" s="35"/>
      <c r="C50" s="35"/>
      <c r="D50" s="35"/>
    </row>
  </sheetData>
  <mergeCells count="2">
    <mergeCell ref="B2:E2"/>
    <mergeCell ref="B24:D24"/>
  </mergeCells>
  <phoneticPr fontId="0" type="noConversion"/>
  <pageMargins left="0.44" right="0.24" top="0.53" bottom="1" header="0.17" footer="0"/>
  <pageSetup paperSize="9" orientation="portrait" horizontalDpi="4294967293" verticalDpi="300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I112"/>
  <sheetViews>
    <sheetView showGridLines="0" zoomScaleNormal="100" workbookViewId="0">
      <selection activeCell="J16" sqref="J16"/>
    </sheetView>
  </sheetViews>
  <sheetFormatPr baseColWidth="10" defaultRowHeight="15" x14ac:dyDescent="0.2"/>
  <cols>
    <col min="1" max="1" width="5.7109375" style="38" customWidth="1"/>
    <col min="2" max="2" width="18.140625" style="38" customWidth="1"/>
    <col min="3" max="3" width="20.7109375" style="45" customWidth="1"/>
    <col min="4" max="7" width="20.7109375" style="38" customWidth="1"/>
    <col min="8" max="8" width="18.140625" style="38" customWidth="1"/>
    <col min="9" max="9" width="14.42578125" style="38" bestFit="1" customWidth="1"/>
    <col min="10" max="16384" width="11.42578125" style="38"/>
  </cols>
  <sheetData>
    <row r="1" spans="2:9" ht="22.5" x14ac:dyDescent="0.2">
      <c r="B1" s="146"/>
      <c r="C1" s="147"/>
      <c r="D1" s="148"/>
      <c r="E1" s="146"/>
      <c r="F1" s="146"/>
      <c r="G1" s="146"/>
      <c r="H1" s="146"/>
      <c r="I1" s="146"/>
    </row>
    <row r="2" spans="2:9" ht="26.25" customHeight="1" x14ac:dyDescent="0.2">
      <c r="B2" s="183" t="s">
        <v>169</v>
      </c>
      <c r="C2" s="183"/>
      <c r="D2" s="183"/>
      <c r="E2" s="183"/>
      <c r="F2" s="183"/>
      <c r="G2" s="183"/>
    </row>
    <row r="5" spans="2:9" ht="24.95" customHeight="1" x14ac:dyDescent="0.2">
      <c r="B5" s="149" t="s">
        <v>103</v>
      </c>
      <c r="C5" s="150">
        <f>IF('INVERSION FINANCIACION'!C31="",0,'INVERSION FINANCIACION'!C31)</f>
        <v>0</v>
      </c>
    </row>
    <row r="6" spans="2:9" ht="24.95" customHeight="1" x14ac:dyDescent="0.2">
      <c r="B6" s="149" t="s">
        <v>104</v>
      </c>
      <c r="C6" s="155">
        <v>0</v>
      </c>
      <c r="D6" s="153" t="s">
        <v>168</v>
      </c>
      <c r="E6" s="46"/>
    </row>
    <row r="7" spans="2:9" ht="24.95" customHeight="1" x14ac:dyDescent="0.2">
      <c r="B7" s="149" t="s">
        <v>105</v>
      </c>
      <c r="C7" s="152">
        <f>C6*12</f>
        <v>0</v>
      </c>
      <c r="D7" s="154"/>
      <c r="E7" s="46"/>
    </row>
    <row r="8" spans="2:9" ht="24.95" customHeight="1" x14ac:dyDescent="0.2">
      <c r="B8" s="149" t="s">
        <v>106</v>
      </c>
      <c r="C8" s="156">
        <v>0</v>
      </c>
      <c r="D8" s="153" t="s">
        <v>168</v>
      </c>
      <c r="E8" s="46"/>
    </row>
    <row r="9" spans="2:9" ht="24.95" customHeight="1" x14ac:dyDescent="0.2">
      <c r="B9" s="149" t="s">
        <v>107</v>
      </c>
      <c r="C9" s="151">
        <f>C8/12</f>
        <v>0</v>
      </c>
      <c r="E9" s="46"/>
    </row>
    <row r="10" spans="2:9" ht="19.5" customHeight="1" x14ac:dyDescent="0.2"/>
    <row r="11" spans="2:9" ht="24.95" customHeight="1" x14ac:dyDescent="0.2">
      <c r="C11" s="38"/>
      <c r="D11" s="157" t="s">
        <v>93</v>
      </c>
      <c r="E11" s="157" t="s">
        <v>101</v>
      </c>
      <c r="F11" s="157" t="s">
        <v>102</v>
      </c>
    </row>
    <row r="12" spans="2:9" ht="24.95" customHeight="1" x14ac:dyDescent="0.2">
      <c r="C12" s="158">
        <v>1</v>
      </c>
      <c r="D12" s="159">
        <f t="shared" ref="D12:D18" si="0">$D$21*12</f>
        <v>0</v>
      </c>
      <c r="E12" s="160">
        <f>SUM(E21:E32)</f>
        <v>0</v>
      </c>
      <c r="F12" s="160">
        <f>D12-E12</f>
        <v>0</v>
      </c>
      <c r="G12" s="47"/>
      <c r="H12" s="48"/>
      <c r="I12" s="48"/>
    </row>
    <row r="13" spans="2:9" ht="24.95" customHeight="1" x14ac:dyDescent="0.2">
      <c r="C13" s="158">
        <v>2</v>
      </c>
      <c r="D13" s="159">
        <f t="shared" si="0"/>
        <v>0</v>
      </c>
      <c r="E13" s="160">
        <f>SUM(E33:E44)</f>
        <v>0</v>
      </c>
      <c r="F13" s="160">
        <f t="shared" ref="F13:F18" si="1">D13-E13</f>
        <v>0</v>
      </c>
      <c r="G13" s="47"/>
      <c r="H13" s="48"/>
      <c r="I13" s="48"/>
    </row>
    <row r="14" spans="2:9" ht="24.95" customHeight="1" x14ac:dyDescent="0.2">
      <c r="C14" s="158">
        <v>3</v>
      </c>
      <c r="D14" s="159">
        <f t="shared" si="0"/>
        <v>0</v>
      </c>
      <c r="E14" s="160">
        <f>SUM(E45:E57)</f>
        <v>0</v>
      </c>
      <c r="F14" s="160">
        <f t="shared" si="1"/>
        <v>0</v>
      </c>
      <c r="G14" s="47"/>
      <c r="H14" s="48"/>
      <c r="I14" s="48"/>
    </row>
    <row r="15" spans="2:9" ht="24.95" customHeight="1" x14ac:dyDescent="0.2">
      <c r="C15" s="158">
        <v>4</v>
      </c>
      <c r="D15" s="159">
        <f t="shared" si="0"/>
        <v>0</v>
      </c>
      <c r="E15" s="160">
        <f>SUM(E57:E68)</f>
        <v>0</v>
      </c>
      <c r="F15" s="160">
        <f t="shared" si="1"/>
        <v>0</v>
      </c>
      <c r="G15" s="47"/>
      <c r="H15" s="48"/>
      <c r="I15" s="48"/>
    </row>
    <row r="16" spans="2:9" ht="24.95" customHeight="1" x14ac:dyDescent="0.2">
      <c r="C16" s="158">
        <v>5</v>
      </c>
      <c r="D16" s="159">
        <f t="shared" si="0"/>
        <v>0</v>
      </c>
      <c r="E16" s="160">
        <f>SUM(E69:E80)</f>
        <v>0</v>
      </c>
      <c r="F16" s="160">
        <f t="shared" si="1"/>
        <v>0</v>
      </c>
      <c r="G16" s="47"/>
      <c r="H16" s="48"/>
      <c r="I16" s="48"/>
    </row>
    <row r="17" spans="2:9" ht="24.95" customHeight="1" x14ac:dyDescent="0.2">
      <c r="C17" s="158">
        <v>6</v>
      </c>
      <c r="D17" s="159">
        <f t="shared" si="0"/>
        <v>0</v>
      </c>
      <c r="E17" s="160">
        <f>SUM(E81:E92)</f>
        <v>0</v>
      </c>
      <c r="F17" s="160">
        <f t="shared" si="1"/>
        <v>0</v>
      </c>
      <c r="G17" s="47"/>
      <c r="H17" s="48"/>
      <c r="I17" s="48"/>
    </row>
    <row r="18" spans="2:9" ht="24.95" customHeight="1" x14ac:dyDescent="0.2">
      <c r="C18" s="158">
        <v>7</v>
      </c>
      <c r="D18" s="159">
        <f t="shared" si="0"/>
        <v>0</v>
      </c>
      <c r="E18" s="160">
        <f>SUM(E93:E104)</f>
        <v>0</v>
      </c>
      <c r="F18" s="160">
        <f t="shared" si="1"/>
        <v>0</v>
      </c>
    </row>
    <row r="20" spans="2:9" ht="36" x14ac:dyDescent="0.2">
      <c r="B20" s="57" t="s">
        <v>108</v>
      </c>
      <c r="C20" s="57" t="s">
        <v>109</v>
      </c>
      <c r="D20" s="57" t="s">
        <v>110</v>
      </c>
      <c r="E20" s="57" t="s">
        <v>111</v>
      </c>
      <c r="F20" s="57" t="s">
        <v>112</v>
      </c>
      <c r="G20" s="57" t="s">
        <v>113</v>
      </c>
    </row>
    <row r="21" spans="2:9" ht="24.95" customHeight="1" x14ac:dyDescent="0.2">
      <c r="B21" s="161">
        <v>1</v>
      </c>
      <c r="C21" s="162">
        <f>C5</f>
        <v>0</v>
      </c>
      <c r="D21" s="162">
        <f>IF(C5=0,0,(C5*C9)/(1-(1+C9)^-C7))</f>
        <v>0</v>
      </c>
      <c r="E21" s="162">
        <f>C21*C9</f>
        <v>0</v>
      </c>
      <c r="F21" s="162">
        <f t="shared" ref="F21:F84" si="2">D21-E21</f>
        <v>0</v>
      </c>
      <c r="G21" s="162">
        <f>F21</f>
        <v>0</v>
      </c>
    </row>
    <row r="22" spans="2:9" ht="24.95" customHeight="1" x14ac:dyDescent="0.2">
      <c r="B22" s="161">
        <v>2</v>
      </c>
      <c r="C22" s="162">
        <f>C21-G21</f>
        <v>0</v>
      </c>
      <c r="D22" s="162">
        <f t="shared" ref="D22:D53" si="3">$D$21</f>
        <v>0</v>
      </c>
      <c r="E22" s="162">
        <f t="shared" ref="E22:E53" si="4">C22*$C$9</f>
        <v>0</v>
      </c>
      <c r="F22" s="162">
        <f t="shared" si="2"/>
        <v>0</v>
      </c>
      <c r="G22" s="162">
        <f>G21+F22</f>
        <v>0</v>
      </c>
    </row>
    <row r="23" spans="2:9" ht="24.95" customHeight="1" x14ac:dyDescent="0.2">
      <c r="B23" s="161">
        <v>3</v>
      </c>
      <c r="C23" s="162">
        <f t="shared" ref="C23:C54" si="5">$C$21-G22</f>
        <v>0</v>
      </c>
      <c r="D23" s="162">
        <f t="shared" si="3"/>
        <v>0</v>
      </c>
      <c r="E23" s="162">
        <f t="shared" si="4"/>
        <v>0</v>
      </c>
      <c r="F23" s="162">
        <f t="shared" si="2"/>
        <v>0</v>
      </c>
      <c r="G23" s="162">
        <f>F23+G22</f>
        <v>0</v>
      </c>
    </row>
    <row r="24" spans="2:9" ht="24.95" customHeight="1" x14ac:dyDescent="0.2">
      <c r="B24" s="161">
        <v>4</v>
      </c>
      <c r="C24" s="162">
        <f t="shared" si="5"/>
        <v>0</v>
      </c>
      <c r="D24" s="162">
        <f t="shared" si="3"/>
        <v>0</v>
      </c>
      <c r="E24" s="162">
        <f t="shared" si="4"/>
        <v>0</v>
      </c>
      <c r="F24" s="162">
        <f t="shared" si="2"/>
        <v>0</v>
      </c>
      <c r="G24" s="162">
        <f>G23+F24</f>
        <v>0</v>
      </c>
    </row>
    <row r="25" spans="2:9" ht="24.95" customHeight="1" x14ac:dyDescent="0.2">
      <c r="B25" s="161">
        <v>5</v>
      </c>
      <c r="C25" s="162">
        <f t="shared" si="5"/>
        <v>0</v>
      </c>
      <c r="D25" s="162">
        <f t="shared" si="3"/>
        <v>0</v>
      </c>
      <c r="E25" s="162">
        <f t="shared" si="4"/>
        <v>0</v>
      </c>
      <c r="F25" s="162">
        <f t="shared" si="2"/>
        <v>0</v>
      </c>
      <c r="G25" s="162">
        <f>G24+F25</f>
        <v>0</v>
      </c>
    </row>
    <row r="26" spans="2:9" ht="24.95" customHeight="1" x14ac:dyDescent="0.2">
      <c r="B26" s="161">
        <v>6</v>
      </c>
      <c r="C26" s="162">
        <f t="shared" si="5"/>
        <v>0</v>
      </c>
      <c r="D26" s="162">
        <f t="shared" si="3"/>
        <v>0</v>
      </c>
      <c r="E26" s="162">
        <f t="shared" si="4"/>
        <v>0</v>
      </c>
      <c r="F26" s="162">
        <f t="shared" si="2"/>
        <v>0</v>
      </c>
      <c r="G26" s="162">
        <f>F26+G25</f>
        <v>0</v>
      </c>
    </row>
    <row r="27" spans="2:9" ht="24.95" customHeight="1" x14ac:dyDescent="0.2">
      <c r="B27" s="161">
        <v>7</v>
      </c>
      <c r="C27" s="162">
        <f t="shared" si="5"/>
        <v>0</v>
      </c>
      <c r="D27" s="162">
        <f t="shared" si="3"/>
        <v>0</v>
      </c>
      <c r="E27" s="162">
        <f t="shared" si="4"/>
        <v>0</v>
      </c>
      <c r="F27" s="162">
        <f t="shared" si="2"/>
        <v>0</v>
      </c>
      <c r="G27" s="162">
        <f>G26+F27</f>
        <v>0</v>
      </c>
    </row>
    <row r="28" spans="2:9" ht="24.95" customHeight="1" x14ac:dyDescent="0.2">
      <c r="B28" s="161">
        <v>8</v>
      </c>
      <c r="C28" s="162">
        <f t="shared" si="5"/>
        <v>0</v>
      </c>
      <c r="D28" s="162">
        <f t="shared" si="3"/>
        <v>0</v>
      </c>
      <c r="E28" s="162">
        <f t="shared" si="4"/>
        <v>0</v>
      </c>
      <c r="F28" s="162">
        <f t="shared" si="2"/>
        <v>0</v>
      </c>
      <c r="G28" s="162">
        <f>G27+F28</f>
        <v>0</v>
      </c>
    </row>
    <row r="29" spans="2:9" ht="24.95" customHeight="1" x14ac:dyDescent="0.2">
      <c r="B29" s="161">
        <v>9</v>
      </c>
      <c r="C29" s="162">
        <f t="shared" si="5"/>
        <v>0</v>
      </c>
      <c r="D29" s="162">
        <f t="shared" si="3"/>
        <v>0</v>
      </c>
      <c r="E29" s="162">
        <f t="shared" si="4"/>
        <v>0</v>
      </c>
      <c r="F29" s="162">
        <f t="shared" si="2"/>
        <v>0</v>
      </c>
      <c r="G29" s="162">
        <f>F29+G28</f>
        <v>0</v>
      </c>
    </row>
    <row r="30" spans="2:9" ht="24.95" customHeight="1" x14ac:dyDescent="0.2">
      <c r="B30" s="161">
        <v>10</v>
      </c>
      <c r="C30" s="162">
        <f t="shared" si="5"/>
        <v>0</v>
      </c>
      <c r="D30" s="162">
        <f t="shared" si="3"/>
        <v>0</v>
      </c>
      <c r="E30" s="162">
        <f t="shared" si="4"/>
        <v>0</v>
      </c>
      <c r="F30" s="162">
        <f t="shared" si="2"/>
        <v>0</v>
      </c>
      <c r="G30" s="162">
        <f>G29+F30</f>
        <v>0</v>
      </c>
    </row>
    <row r="31" spans="2:9" ht="24.95" customHeight="1" x14ac:dyDescent="0.2">
      <c r="B31" s="161">
        <v>11</v>
      </c>
      <c r="C31" s="162">
        <f t="shared" si="5"/>
        <v>0</v>
      </c>
      <c r="D31" s="162">
        <f t="shared" si="3"/>
        <v>0</v>
      </c>
      <c r="E31" s="162">
        <f t="shared" si="4"/>
        <v>0</v>
      </c>
      <c r="F31" s="162">
        <f t="shared" si="2"/>
        <v>0</v>
      </c>
      <c r="G31" s="162">
        <f>G30+F31</f>
        <v>0</v>
      </c>
      <c r="I31" s="50"/>
    </row>
    <row r="32" spans="2:9" ht="24.95" customHeight="1" x14ac:dyDescent="0.2">
      <c r="B32" s="161">
        <v>12</v>
      </c>
      <c r="C32" s="162">
        <f t="shared" si="5"/>
        <v>0</v>
      </c>
      <c r="D32" s="162">
        <f t="shared" si="3"/>
        <v>0</v>
      </c>
      <c r="E32" s="162">
        <f t="shared" si="4"/>
        <v>0</v>
      </c>
      <c r="F32" s="162">
        <f t="shared" si="2"/>
        <v>0</v>
      </c>
      <c r="G32" s="162">
        <f>F32+G31</f>
        <v>0</v>
      </c>
    </row>
    <row r="33" spans="2:7" ht="24.95" customHeight="1" x14ac:dyDescent="0.2">
      <c r="B33" s="161">
        <v>13</v>
      </c>
      <c r="C33" s="162">
        <f t="shared" si="5"/>
        <v>0</v>
      </c>
      <c r="D33" s="162">
        <f t="shared" si="3"/>
        <v>0</v>
      </c>
      <c r="E33" s="162">
        <f t="shared" si="4"/>
        <v>0</v>
      </c>
      <c r="F33" s="162">
        <f t="shared" si="2"/>
        <v>0</v>
      </c>
      <c r="G33" s="162">
        <f>G32+F33</f>
        <v>0</v>
      </c>
    </row>
    <row r="34" spans="2:7" ht="24.95" customHeight="1" x14ac:dyDescent="0.2">
      <c r="B34" s="161">
        <v>14</v>
      </c>
      <c r="C34" s="162">
        <f t="shared" si="5"/>
        <v>0</v>
      </c>
      <c r="D34" s="162">
        <f t="shared" si="3"/>
        <v>0</v>
      </c>
      <c r="E34" s="162">
        <f t="shared" si="4"/>
        <v>0</v>
      </c>
      <c r="F34" s="162">
        <f t="shared" si="2"/>
        <v>0</v>
      </c>
      <c r="G34" s="162">
        <f>G33+F34</f>
        <v>0</v>
      </c>
    </row>
    <row r="35" spans="2:7" ht="24.95" customHeight="1" x14ac:dyDescent="0.2">
      <c r="B35" s="161">
        <v>15</v>
      </c>
      <c r="C35" s="162">
        <f t="shared" si="5"/>
        <v>0</v>
      </c>
      <c r="D35" s="162">
        <f t="shared" si="3"/>
        <v>0</v>
      </c>
      <c r="E35" s="162">
        <f t="shared" si="4"/>
        <v>0</v>
      </c>
      <c r="F35" s="162">
        <f t="shared" si="2"/>
        <v>0</v>
      </c>
      <c r="G35" s="162">
        <f>F35+G34</f>
        <v>0</v>
      </c>
    </row>
    <row r="36" spans="2:7" ht="24.95" customHeight="1" x14ac:dyDescent="0.2">
      <c r="B36" s="161">
        <v>16</v>
      </c>
      <c r="C36" s="162">
        <f t="shared" si="5"/>
        <v>0</v>
      </c>
      <c r="D36" s="162">
        <f t="shared" si="3"/>
        <v>0</v>
      </c>
      <c r="E36" s="162">
        <f t="shared" si="4"/>
        <v>0</v>
      </c>
      <c r="F36" s="162">
        <f t="shared" si="2"/>
        <v>0</v>
      </c>
      <c r="G36" s="162">
        <f>G35+F36</f>
        <v>0</v>
      </c>
    </row>
    <row r="37" spans="2:7" ht="24.95" customHeight="1" x14ac:dyDescent="0.2">
      <c r="B37" s="161">
        <v>17</v>
      </c>
      <c r="C37" s="162">
        <f t="shared" si="5"/>
        <v>0</v>
      </c>
      <c r="D37" s="162">
        <f t="shared" si="3"/>
        <v>0</v>
      </c>
      <c r="E37" s="162">
        <f t="shared" si="4"/>
        <v>0</v>
      </c>
      <c r="F37" s="162">
        <f t="shared" si="2"/>
        <v>0</v>
      </c>
      <c r="G37" s="162">
        <f>G36+F37</f>
        <v>0</v>
      </c>
    </row>
    <row r="38" spans="2:7" ht="24.95" customHeight="1" x14ac:dyDescent="0.2">
      <c r="B38" s="161">
        <v>18</v>
      </c>
      <c r="C38" s="162">
        <f t="shared" si="5"/>
        <v>0</v>
      </c>
      <c r="D38" s="162">
        <f t="shared" si="3"/>
        <v>0</v>
      </c>
      <c r="E38" s="162">
        <f t="shared" si="4"/>
        <v>0</v>
      </c>
      <c r="F38" s="162">
        <f t="shared" si="2"/>
        <v>0</v>
      </c>
      <c r="G38" s="162">
        <f>F38+G37</f>
        <v>0</v>
      </c>
    </row>
    <row r="39" spans="2:7" ht="24.95" customHeight="1" x14ac:dyDescent="0.2">
      <c r="B39" s="161">
        <v>19</v>
      </c>
      <c r="C39" s="162">
        <f t="shared" si="5"/>
        <v>0</v>
      </c>
      <c r="D39" s="162">
        <f t="shared" si="3"/>
        <v>0</v>
      </c>
      <c r="E39" s="162">
        <f t="shared" si="4"/>
        <v>0</v>
      </c>
      <c r="F39" s="162">
        <f t="shared" si="2"/>
        <v>0</v>
      </c>
      <c r="G39" s="162">
        <f>G38+F39</f>
        <v>0</v>
      </c>
    </row>
    <row r="40" spans="2:7" ht="24.95" customHeight="1" x14ac:dyDescent="0.2">
      <c r="B40" s="161">
        <v>20</v>
      </c>
      <c r="C40" s="162">
        <f t="shared" si="5"/>
        <v>0</v>
      </c>
      <c r="D40" s="162">
        <f t="shared" si="3"/>
        <v>0</v>
      </c>
      <c r="E40" s="162">
        <f t="shared" si="4"/>
        <v>0</v>
      </c>
      <c r="F40" s="162">
        <f t="shared" si="2"/>
        <v>0</v>
      </c>
      <c r="G40" s="162">
        <f>G39+F40</f>
        <v>0</v>
      </c>
    </row>
    <row r="41" spans="2:7" ht="24.95" customHeight="1" x14ac:dyDescent="0.2">
      <c r="B41" s="161">
        <v>21</v>
      </c>
      <c r="C41" s="162">
        <f t="shared" si="5"/>
        <v>0</v>
      </c>
      <c r="D41" s="162">
        <f t="shared" si="3"/>
        <v>0</v>
      </c>
      <c r="E41" s="162">
        <f t="shared" si="4"/>
        <v>0</v>
      </c>
      <c r="F41" s="162">
        <f t="shared" si="2"/>
        <v>0</v>
      </c>
      <c r="G41" s="162">
        <f>F41+G40</f>
        <v>0</v>
      </c>
    </row>
    <row r="42" spans="2:7" ht="24.95" customHeight="1" x14ac:dyDescent="0.2">
      <c r="B42" s="161">
        <v>22</v>
      </c>
      <c r="C42" s="162">
        <f t="shared" si="5"/>
        <v>0</v>
      </c>
      <c r="D42" s="162">
        <f t="shared" si="3"/>
        <v>0</v>
      </c>
      <c r="E42" s="162">
        <f t="shared" si="4"/>
        <v>0</v>
      </c>
      <c r="F42" s="162">
        <f t="shared" si="2"/>
        <v>0</v>
      </c>
      <c r="G42" s="162">
        <f>G41+F42</f>
        <v>0</v>
      </c>
    </row>
    <row r="43" spans="2:7" ht="24.95" customHeight="1" x14ac:dyDescent="0.2">
      <c r="B43" s="161">
        <v>23</v>
      </c>
      <c r="C43" s="162">
        <f t="shared" si="5"/>
        <v>0</v>
      </c>
      <c r="D43" s="162">
        <f t="shared" si="3"/>
        <v>0</v>
      </c>
      <c r="E43" s="162">
        <f t="shared" si="4"/>
        <v>0</v>
      </c>
      <c r="F43" s="162">
        <f t="shared" si="2"/>
        <v>0</v>
      </c>
      <c r="G43" s="162">
        <f>G42+F43</f>
        <v>0</v>
      </c>
    </row>
    <row r="44" spans="2:7" ht="24.95" customHeight="1" x14ac:dyDescent="0.2">
      <c r="B44" s="161">
        <v>24</v>
      </c>
      <c r="C44" s="162">
        <f t="shared" si="5"/>
        <v>0</v>
      </c>
      <c r="D44" s="162">
        <f t="shared" si="3"/>
        <v>0</v>
      </c>
      <c r="E44" s="162">
        <f t="shared" si="4"/>
        <v>0</v>
      </c>
      <c r="F44" s="162">
        <f t="shared" si="2"/>
        <v>0</v>
      </c>
      <c r="G44" s="162">
        <f>F44+G43</f>
        <v>0</v>
      </c>
    </row>
    <row r="45" spans="2:7" ht="24.95" customHeight="1" x14ac:dyDescent="0.2">
      <c r="B45" s="161">
        <v>25</v>
      </c>
      <c r="C45" s="162">
        <f t="shared" si="5"/>
        <v>0</v>
      </c>
      <c r="D45" s="162">
        <f t="shared" si="3"/>
        <v>0</v>
      </c>
      <c r="E45" s="162">
        <f t="shared" si="4"/>
        <v>0</v>
      </c>
      <c r="F45" s="162">
        <f t="shared" si="2"/>
        <v>0</v>
      </c>
      <c r="G45" s="162">
        <f>G44+F45</f>
        <v>0</v>
      </c>
    </row>
    <row r="46" spans="2:7" ht="24.95" customHeight="1" x14ac:dyDescent="0.2">
      <c r="B46" s="161">
        <v>26</v>
      </c>
      <c r="C46" s="162">
        <f t="shared" si="5"/>
        <v>0</v>
      </c>
      <c r="D46" s="162">
        <f t="shared" si="3"/>
        <v>0</v>
      </c>
      <c r="E46" s="162">
        <f t="shared" si="4"/>
        <v>0</v>
      </c>
      <c r="F46" s="162">
        <f t="shared" si="2"/>
        <v>0</v>
      </c>
      <c r="G46" s="162">
        <f>G45+F46</f>
        <v>0</v>
      </c>
    </row>
    <row r="47" spans="2:7" ht="24.95" customHeight="1" x14ac:dyDescent="0.2">
      <c r="B47" s="161">
        <v>27</v>
      </c>
      <c r="C47" s="162">
        <f t="shared" si="5"/>
        <v>0</v>
      </c>
      <c r="D47" s="162">
        <f t="shared" si="3"/>
        <v>0</v>
      </c>
      <c r="E47" s="162">
        <f t="shared" si="4"/>
        <v>0</v>
      </c>
      <c r="F47" s="162">
        <f t="shared" si="2"/>
        <v>0</v>
      </c>
      <c r="G47" s="162">
        <f>F47+G46</f>
        <v>0</v>
      </c>
    </row>
    <row r="48" spans="2:7" ht="24.95" customHeight="1" x14ac:dyDescent="0.2">
      <c r="B48" s="161">
        <v>28</v>
      </c>
      <c r="C48" s="162">
        <f t="shared" si="5"/>
        <v>0</v>
      </c>
      <c r="D48" s="162">
        <f t="shared" si="3"/>
        <v>0</v>
      </c>
      <c r="E48" s="162">
        <f t="shared" si="4"/>
        <v>0</v>
      </c>
      <c r="F48" s="162">
        <f t="shared" si="2"/>
        <v>0</v>
      </c>
      <c r="G48" s="162">
        <f>G47+F48</f>
        <v>0</v>
      </c>
    </row>
    <row r="49" spans="2:7" ht="24.95" customHeight="1" x14ac:dyDescent="0.2">
      <c r="B49" s="161">
        <v>29</v>
      </c>
      <c r="C49" s="162">
        <f t="shared" si="5"/>
        <v>0</v>
      </c>
      <c r="D49" s="162">
        <f t="shared" si="3"/>
        <v>0</v>
      </c>
      <c r="E49" s="162">
        <f t="shared" si="4"/>
        <v>0</v>
      </c>
      <c r="F49" s="162">
        <f t="shared" si="2"/>
        <v>0</v>
      </c>
      <c r="G49" s="162">
        <f>G48+F49</f>
        <v>0</v>
      </c>
    </row>
    <row r="50" spans="2:7" ht="24.95" customHeight="1" x14ac:dyDescent="0.2">
      <c r="B50" s="161">
        <v>30</v>
      </c>
      <c r="C50" s="162">
        <f t="shared" si="5"/>
        <v>0</v>
      </c>
      <c r="D50" s="162">
        <f t="shared" si="3"/>
        <v>0</v>
      </c>
      <c r="E50" s="162">
        <f t="shared" si="4"/>
        <v>0</v>
      </c>
      <c r="F50" s="162">
        <f t="shared" si="2"/>
        <v>0</v>
      </c>
      <c r="G50" s="162">
        <f>F50+G49</f>
        <v>0</v>
      </c>
    </row>
    <row r="51" spans="2:7" ht="24.95" customHeight="1" x14ac:dyDescent="0.2">
      <c r="B51" s="161">
        <v>31</v>
      </c>
      <c r="C51" s="162">
        <f t="shared" si="5"/>
        <v>0</v>
      </c>
      <c r="D51" s="162">
        <f t="shared" si="3"/>
        <v>0</v>
      </c>
      <c r="E51" s="162">
        <f t="shared" si="4"/>
        <v>0</v>
      </c>
      <c r="F51" s="162">
        <f t="shared" si="2"/>
        <v>0</v>
      </c>
      <c r="G51" s="162">
        <f>G50+F51</f>
        <v>0</v>
      </c>
    </row>
    <row r="52" spans="2:7" ht="24.95" customHeight="1" x14ac:dyDescent="0.2">
      <c r="B52" s="161">
        <v>32</v>
      </c>
      <c r="C52" s="162">
        <f t="shared" si="5"/>
        <v>0</v>
      </c>
      <c r="D52" s="162">
        <f t="shared" si="3"/>
        <v>0</v>
      </c>
      <c r="E52" s="162">
        <f t="shared" si="4"/>
        <v>0</v>
      </c>
      <c r="F52" s="162">
        <f t="shared" si="2"/>
        <v>0</v>
      </c>
      <c r="G52" s="162">
        <f>G51+F52</f>
        <v>0</v>
      </c>
    </row>
    <row r="53" spans="2:7" ht="24.95" customHeight="1" x14ac:dyDescent="0.2">
      <c r="B53" s="161">
        <v>33</v>
      </c>
      <c r="C53" s="162">
        <f t="shared" si="5"/>
        <v>0</v>
      </c>
      <c r="D53" s="162">
        <f t="shared" si="3"/>
        <v>0</v>
      </c>
      <c r="E53" s="162">
        <f t="shared" si="4"/>
        <v>0</v>
      </c>
      <c r="F53" s="162">
        <f t="shared" si="2"/>
        <v>0</v>
      </c>
      <c r="G53" s="162">
        <f>F53+G52</f>
        <v>0</v>
      </c>
    </row>
    <row r="54" spans="2:7" ht="24.95" customHeight="1" x14ac:dyDescent="0.2">
      <c r="B54" s="161">
        <v>34</v>
      </c>
      <c r="C54" s="162">
        <f t="shared" si="5"/>
        <v>0</v>
      </c>
      <c r="D54" s="162">
        <f t="shared" ref="D54:D85" si="6">$D$21</f>
        <v>0</v>
      </c>
      <c r="E54" s="162">
        <f t="shared" ref="E54:E85" si="7">C54*$C$9</f>
        <v>0</v>
      </c>
      <c r="F54" s="162">
        <f t="shared" si="2"/>
        <v>0</v>
      </c>
      <c r="G54" s="162">
        <f>G53+F54</f>
        <v>0</v>
      </c>
    </row>
    <row r="55" spans="2:7" ht="24.95" customHeight="1" x14ac:dyDescent="0.2">
      <c r="B55" s="161">
        <v>35</v>
      </c>
      <c r="C55" s="162">
        <f t="shared" ref="C55:C86" si="8">$C$21-G54</f>
        <v>0</v>
      </c>
      <c r="D55" s="162">
        <f t="shared" si="6"/>
        <v>0</v>
      </c>
      <c r="E55" s="162">
        <f t="shared" si="7"/>
        <v>0</v>
      </c>
      <c r="F55" s="162">
        <f t="shared" si="2"/>
        <v>0</v>
      </c>
      <c r="G55" s="162">
        <f>G54+F55</f>
        <v>0</v>
      </c>
    </row>
    <row r="56" spans="2:7" ht="24.95" customHeight="1" x14ac:dyDescent="0.2">
      <c r="B56" s="161">
        <v>36</v>
      </c>
      <c r="C56" s="162">
        <f t="shared" si="8"/>
        <v>0</v>
      </c>
      <c r="D56" s="162">
        <f t="shared" si="6"/>
        <v>0</v>
      </c>
      <c r="E56" s="162">
        <f t="shared" si="7"/>
        <v>0</v>
      </c>
      <c r="F56" s="162">
        <f t="shared" si="2"/>
        <v>0</v>
      </c>
      <c r="G56" s="162">
        <f>F56+G55</f>
        <v>0</v>
      </c>
    </row>
    <row r="57" spans="2:7" ht="24.95" customHeight="1" x14ac:dyDescent="0.2">
      <c r="B57" s="161">
        <v>37</v>
      </c>
      <c r="C57" s="162">
        <f t="shared" si="8"/>
        <v>0</v>
      </c>
      <c r="D57" s="162">
        <f t="shared" si="6"/>
        <v>0</v>
      </c>
      <c r="E57" s="162">
        <f t="shared" si="7"/>
        <v>0</v>
      </c>
      <c r="F57" s="162">
        <f t="shared" si="2"/>
        <v>0</v>
      </c>
      <c r="G57" s="162">
        <f>G56+F57</f>
        <v>0</v>
      </c>
    </row>
    <row r="58" spans="2:7" ht="24.95" customHeight="1" x14ac:dyDescent="0.2">
      <c r="B58" s="161">
        <v>38</v>
      </c>
      <c r="C58" s="162">
        <f t="shared" si="8"/>
        <v>0</v>
      </c>
      <c r="D58" s="162">
        <f t="shared" si="6"/>
        <v>0</v>
      </c>
      <c r="E58" s="162">
        <f t="shared" si="7"/>
        <v>0</v>
      </c>
      <c r="F58" s="162">
        <f t="shared" si="2"/>
        <v>0</v>
      </c>
      <c r="G58" s="162">
        <f>G57+F58</f>
        <v>0</v>
      </c>
    </row>
    <row r="59" spans="2:7" ht="24.95" customHeight="1" x14ac:dyDescent="0.2">
      <c r="B59" s="161">
        <v>39</v>
      </c>
      <c r="C59" s="162">
        <f t="shared" si="8"/>
        <v>0</v>
      </c>
      <c r="D59" s="162">
        <f t="shared" si="6"/>
        <v>0</v>
      </c>
      <c r="E59" s="162">
        <f t="shared" si="7"/>
        <v>0</v>
      </c>
      <c r="F59" s="162">
        <f t="shared" si="2"/>
        <v>0</v>
      </c>
      <c r="G59" s="162">
        <f>F59+G58</f>
        <v>0</v>
      </c>
    </row>
    <row r="60" spans="2:7" ht="24.95" customHeight="1" x14ac:dyDescent="0.2">
      <c r="B60" s="161">
        <v>40</v>
      </c>
      <c r="C60" s="162">
        <f t="shared" si="8"/>
        <v>0</v>
      </c>
      <c r="D60" s="162">
        <f t="shared" si="6"/>
        <v>0</v>
      </c>
      <c r="E60" s="162">
        <f t="shared" si="7"/>
        <v>0</v>
      </c>
      <c r="F60" s="162">
        <f t="shared" si="2"/>
        <v>0</v>
      </c>
      <c r="G60" s="162">
        <f>G59+F60</f>
        <v>0</v>
      </c>
    </row>
    <row r="61" spans="2:7" ht="24.95" customHeight="1" x14ac:dyDescent="0.2">
      <c r="B61" s="161">
        <v>41</v>
      </c>
      <c r="C61" s="162">
        <f t="shared" si="8"/>
        <v>0</v>
      </c>
      <c r="D61" s="162">
        <f t="shared" si="6"/>
        <v>0</v>
      </c>
      <c r="E61" s="162">
        <f t="shared" si="7"/>
        <v>0</v>
      </c>
      <c r="F61" s="162">
        <f t="shared" si="2"/>
        <v>0</v>
      </c>
      <c r="G61" s="162">
        <f>G60+F61</f>
        <v>0</v>
      </c>
    </row>
    <row r="62" spans="2:7" ht="24.95" customHeight="1" x14ac:dyDescent="0.2">
      <c r="B62" s="161">
        <v>42</v>
      </c>
      <c r="C62" s="162">
        <f t="shared" si="8"/>
        <v>0</v>
      </c>
      <c r="D62" s="162">
        <f t="shared" si="6"/>
        <v>0</v>
      </c>
      <c r="E62" s="162">
        <f t="shared" si="7"/>
        <v>0</v>
      </c>
      <c r="F62" s="162">
        <f t="shared" si="2"/>
        <v>0</v>
      </c>
      <c r="G62" s="162">
        <f>F62+G61</f>
        <v>0</v>
      </c>
    </row>
    <row r="63" spans="2:7" ht="24.95" customHeight="1" x14ac:dyDescent="0.2">
      <c r="B63" s="161">
        <v>43</v>
      </c>
      <c r="C63" s="162">
        <f t="shared" si="8"/>
        <v>0</v>
      </c>
      <c r="D63" s="162">
        <f t="shared" si="6"/>
        <v>0</v>
      </c>
      <c r="E63" s="162">
        <f t="shared" si="7"/>
        <v>0</v>
      </c>
      <c r="F63" s="162">
        <f t="shared" si="2"/>
        <v>0</v>
      </c>
      <c r="G63" s="162">
        <f>G62+F63</f>
        <v>0</v>
      </c>
    </row>
    <row r="64" spans="2:7" ht="24.95" customHeight="1" x14ac:dyDescent="0.2">
      <c r="B64" s="161">
        <v>44</v>
      </c>
      <c r="C64" s="162">
        <f t="shared" si="8"/>
        <v>0</v>
      </c>
      <c r="D64" s="162">
        <f t="shared" si="6"/>
        <v>0</v>
      </c>
      <c r="E64" s="162">
        <f t="shared" si="7"/>
        <v>0</v>
      </c>
      <c r="F64" s="162">
        <f t="shared" si="2"/>
        <v>0</v>
      </c>
      <c r="G64" s="162">
        <f>G63+F64</f>
        <v>0</v>
      </c>
    </row>
    <row r="65" spans="2:8" ht="24.95" customHeight="1" x14ac:dyDescent="0.2">
      <c r="B65" s="161">
        <v>45</v>
      </c>
      <c r="C65" s="162">
        <f t="shared" si="8"/>
        <v>0</v>
      </c>
      <c r="D65" s="162">
        <f t="shared" si="6"/>
        <v>0</v>
      </c>
      <c r="E65" s="162">
        <f t="shared" si="7"/>
        <v>0</v>
      </c>
      <c r="F65" s="162">
        <f t="shared" si="2"/>
        <v>0</v>
      </c>
      <c r="G65" s="162">
        <f>F65+G64</f>
        <v>0</v>
      </c>
    </row>
    <row r="66" spans="2:8" ht="24.95" customHeight="1" x14ac:dyDescent="0.2">
      <c r="B66" s="161">
        <v>46</v>
      </c>
      <c r="C66" s="162">
        <f t="shared" si="8"/>
        <v>0</v>
      </c>
      <c r="D66" s="162">
        <f t="shared" si="6"/>
        <v>0</v>
      </c>
      <c r="E66" s="162">
        <f t="shared" si="7"/>
        <v>0</v>
      </c>
      <c r="F66" s="162">
        <f t="shared" si="2"/>
        <v>0</v>
      </c>
      <c r="G66" s="162">
        <f>G65+F66</f>
        <v>0</v>
      </c>
    </row>
    <row r="67" spans="2:8" ht="24.95" customHeight="1" x14ac:dyDescent="0.2">
      <c r="B67" s="161">
        <v>47</v>
      </c>
      <c r="C67" s="162">
        <f t="shared" si="8"/>
        <v>0</v>
      </c>
      <c r="D67" s="162">
        <f t="shared" si="6"/>
        <v>0</v>
      </c>
      <c r="E67" s="162">
        <f t="shared" si="7"/>
        <v>0</v>
      </c>
      <c r="F67" s="162">
        <f t="shared" si="2"/>
        <v>0</v>
      </c>
      <c r="G67" s="162">
        <f>G66+F67</f>
        <v>0</v>
      </c>
    </row>
    <row r="68" spans="2:8" ht="24.95" customHeight="1" x14ac:dyDescent="0.2">
      <c r="B68" s="161">
        <v>48</v>
      </c>
      <c r="C68" s="162">
        <f t="shared" si="8"/>
        <v>0</v>
      </c>
      <c r="D68" s="162">
        <f t="shared" si="6"/>
        <v>0</v>
      </c>
      <c r="E68" s="162">
        <f t="shared" si="7"/>
        <v>0</v>
      </c>
      <c r="F68" s="162">
        <f t="shared" si="2"/>
        <v>0</v>
      </c>
      <c r="G68" s="162">
        <f>F68+G67</f>
        <v>0</v>
      </c>
    </row>
    <row r="69" spans="2:8" ht="24.95" customHeight="1" x14ac:dyDescent="0.2">
      <c r="B69" s="161">
        <v>49</v>
      </c>
      <c r="C69" s="162">
        <f t="shared" si="8"/>
        <v>0</v>
      </c>
      <c r="D69" s="162">
        <f t="shared" si="6"/>
        <v>0</v>
      </c>
      <c r="E69" s="162">
        <f t="shared" si="7"/>
        <v>0</v>
      </c>
      <c r="F69" s="162">
        <f t="shared" si="2"/>
        <v>0</v>
      </c>
      <c r="G69" s="162">
        <f>G68+F69</f>
        <v>0</v>
      </c>
    </row>
    <row r="70" spans="2:8" ht="24.95" customHeight="1" x14ac:dyDescent="0.2">
      <c r="B70" s="161">
        <v>50</v>
      </c>
      <c r="C70" s="162">
        <f t="shared" si="8"/>
        <v>0</v>
      </c>
      <c r="D70" s="162">
        <f t="shared" si="6"/>
        <v>0</v>
      </c>
      <c r="E70" s="162">
        <f t="shared" si="7"/>
        <v>0</v>
      </c>
      <c r="F70" s="162">
        <f t="shared" si="2"/>
        <v>0</v>
      </c>
      <c r="G70" s="162">
        <f>G69+F70</f>
        <v>0</v>
      </c>
    </row>
    <row r="71" spans="2:8" ht="24.95" customHeight="1" x14ac:dyDescent="0.2">
      <c r="B71" s="161">
        <v>51</v>
      </c>
      <c r="C71" s="162">
        <f t="shared" si="8"/>
        <v>0</v>
      </c>
      <c r="D71" s="162">
        <f t="shared" si="6"/>
        <v>0</v>
      </c>
      <c r="E71" s="162">
        <f t="shared" si="7"/>
        <v>0</v>
      </c>
      <c r="F71" s="162">
        <f t="shared" si="2"/>
        <v>0</v>
      </c>
      <c r="G71" s="162">
        <f>F71+G70</f>
        <v>0</v>
      </c>
    </row>
    <row r="72" spans="2:8" ht="24.95" customHeight="1" x14ac:dyDescent="0.2">
      <c r="B72" s="161">
        <v>52</v>
      </c>
      <c r="C72" s="162">
        <f t="shared" si="8"/>
        <v>0</v>
      </c>
      <c r="D72" s="162">
        <f t="shared" si="6"/>
        <v>0</v>
      </c>
      <c r="E72" s="162">
        <f t="shared" si="7"/>
        <v>0</v>
      </c>
      <c r="F72" s="162">
        <f t="shared" si="2"/>
        <v>0</v>
      </c>
      <c r="G72" s="162">
        <f>G71+F72</f>
        <v>0</v>
      </c>
    </row>
    <row r="73" spans="2:8" ht="24.95" customHeight="1" x14ac:dyDescent="0.2">
      <c r="B73" s="161">
        <v>53</v>
      </c>
      <c r="C73" s="162">
        <f t="shared" si="8"/>
        <v>0</v>
      </c>
      <c r="D73" s="162">
        <f t="shared" si="6"/>
        <v>0</v>
      </c>
      <c r="E73" s="162">
        <f t="shared" si="7"/>
        <v>0</v>
      </c>
      <c r="F73" s="162">
        <f t="shared" si="2"/>
        <v>0</v>
      </c>
      <c r="G73" s="162">
        <f>G72+F73</f>
        <v>0</v>
      </c>
    </row>
    <row r="74" spans="2:8" ht="24.95" customHeight="1" x14ac:dyDescent="0.2">
      <c r="B74" s="161">
        <v>54</v>
      </c>
      <c r="C74" s="162">
        <f t="shared" si="8"/>
        <v>0</v>
      </c>
      <c r="D74" s="162">
        <f t="shared" si="6"/>
        <v>0</v>
      </c>
      <c r="E74" s="162">
        <f t="shared" si="7"/>
        <v>0</v>
      </c>
      <c r="F74" s="162">
        <f t="shared" si="2"/>
        <v>0</v>
      </c>
      <c r="G74" s="162">
        <f>F74+G73</f>
        <v>0</v>
      </c>
    </row>
    <row r="75" spans="2:8" ht="24.95" customHeight="1" x14ac:dyDescent="0.2">
      <c r="B75" s="161">
        <v>55</v>
      </c>
      <c r="C75" s="162">
        <f t="shared" si="8"/>
        <v>0</v>
      </c>
      <c r="D75" s="162">
        <f t="shared" si="6"/>
        <v>0</v>
      </c>
      <c r="E75" s="162">
        <f t="shared" si="7"/>
        <v>0</v>
      </c>
      <c r="F75" s="162">
        <f t="shared" si="2"/>
        <v>0</v>
      </c>
      <c r="G75" s="162">
        <f>G74+F75</f>
        <v>0</v>
      </c>
    </row>
    <row r="76" spans="2:8" ht="24.95" customHeight="1" x14ac:dyDescent="0.2">
      <c r="B76" s="161">
        <v>56</v>
      </c>
      <c r="C76" s="162">
        <f t="shared" si="8"/>
        <v>0</v>
      </c>
      <c r="D76" s="162">
        <f t="shared" si="6"/>
        <v>0</v>
      </c>
      <c r="E76" s="162">
        <f t="shared" si="7"/>
        <v>0</v>
      </c>
      <c r="F76" s="162">
        <f t="shared" si="2"/>
        <v>0</v>
      </c>
      <c r="G76" s="162">
        <f>G75+F76</f>
        <v>0</v>
      </c>
    </row>
    <row r="77" spans="2:8" ht="24.95" customHeight="1" x14ac:dyDescent="0.2">
      <c r="B77" s="161">
        <v>57</v>
      </c>
      <c r="C77" s="162">
        <f t="shared" si="8"/>
        <v>0</v>
      </c>
      <c r="D77" s="162">
        <f t="shared" si="6"/>
        <v>0</v>
      </c>
      <c r="E77" s="162">
        <f t="shared" si="7"/>
        <v>0</v>
      </c>
      <c r="F77" s="162">
        <f t="shared" si="2"/>
        <v>0</v>
      </c>
      <c r="G77" s="162">
        <f>F77+G76</f>
        <v>0</v>
      </c>
    </row>
    <row r="78" spans="2:8" ht="24.95" customHeight="1" x14ac:dyDescent="0.2">
      <c r="B78" s="161">
        <v>58</v>
      </c>
      <c r="C78" s="162">
        <f t="shared" si="8"/>
        <v>0</v>
      </c>
      <c r="D78" s="162">
        <f t="shared" si="6"/>
        <v>0</v>
      </c>
      <c r="E78" s="162">
        <f t="shared" si="7"/>
        <v>0</v>
      </c>
      <c r="F78" s="162">
        <f t="shared" si="2"/>
        <v>0</v>
      </c>
      <c r="G78" s="162">
        <f>G77+F78</f>
        <v>0</v>
      </c>
    </row>
    <row r="79" spans="2:8" ht="24.95" customHeight="1" x14ac:dyDescent="0.2">
      <c r="B79" s="161">
        <v>59</v>
      </c>
      <c r="C79" s="162">
        <f t="shared" si="8"/>
        <v>0</v>
      </c>
      <c r="D79" s="162">
        <f t="shared" si="6"/>
        <v>0</v>
      </c>
      <c r="E79" s="162">
        <f t="shared" si="7"/>
        <v>0</v>
      </c>
      <c r="F79" s="162">
        <f t="shared" si="2"/>
        <v>0</v>
      </c>
      <c r="G79" s="162">
        <f>G78+F79</f>
        <v>0</v>
      </c>
    </row>
    <row r="80" spans="2:8" ht="24.95" customHeight="1" x14ac:dyDescent="0.2">
      <c r="B80" s="163">
        <v>60</v>
      </c>
      <c r="C80" s="164">
        <f t="shared" si="8"/>
        <v>0</v>
      </c>
      <c r="D80" s="164">
        <f t="shared" si="6"/>
        <v>0</v>
      </c>
      <c r="E80" s="164">
        <f t="shared" si="7"/>
        <v>0</v>
      </c>
      <c r="F80" s="164">
        <f t="shared" si="2"/>
        <v>0</v>
      </c>
      <c r="G80" s="164">
        <f>F80+G79</f>
        <v>0</v>
      </c>
      <c r="H80" s="51"/>
    </row>
    <row r="81" spans="2:7" ht="24.95" customHeight="1" x14ac:dyDescent="0.2">
      <c r="B81" s="161">
        <v>61</v>
      </c>
      <c r="C81" s="162">
        <f t="shared" si="8"/>
        <v>0</v>
      </c>
      <c r="D81" s="162">
        <f t="shared" si="6"/>
        <v>0</v>
      </c>
      <c r="E81" s="162">
        <f t="shared" si="7"/>
        <v>0</v>
      </c>
      <c r="F81" s="162">
        <f t="shared" si="2"/>
        <v>0</v>
      </c>
      <c r="G81" s="162">
        <f>G80+F81</f>
        <v>0</v>
      </c>
    </row>
    <row r="82" spans="2:7" ht="24.95" customHeight="1" x14ac:dyDescent="0.2">
      <c r="B82" s="161">
        <v>62</v>
      </c>
      <c r="C82" s="162">
        <f t="shared" si="8"/>
        <v>0</v>
      </c>
      <c r="D82" s="162">
        <f t="shared" si="6"/>
        <v>0</v>
      </c>
      <c r="E82" s="162">
        <f t="shared" si="7"/>
        <v>0</v>
      </c>
      <c r="F82" s="162">
        <f t="shared" si="2"/>
        <v>0</v>
      </c>
      <c r="G82" s="162">
        <f>G81+F82</f>
        <v>0</v>
      </c>
    </row>
    <row r="83" spans="2:7" ht="24.95" customHeight="1" x14ac:dyDescent="0.2">
      <c r="B83" s="161">
        <v>63</v>
      </c>
      <c r="C83" s="162">
        <f t="shared" si="8"/>
        <v>0</v>
      </c>
      <c r="D83" s="162">
        <f t="shared" si="6"/>
        <v>0</v>
      </c>
      <c r="E83" s="162">
        <f t="shared" si="7"/>
        <v>0</v>
      </c>
      <c r="F83" s="162">
        <f t="shared" si="2"/>
        <v>0</v>
      </c>
      <c r="G83" s="162">
        <f>F83+G82</f>
        <v>0</v>
      </c>
    </row>
    <row r="84" spans="2:7" ht="24.95" customHeight="1" x14ac:dyDescent="0.2">
      <c r="B84" s="161">
        <v>64</v>
      </c>
      <c r="C84" s="162">
        <f t="shared" si="8"/>
        <v>0</v>
      </c>
      <c r="D84" s="162">
        <f t="shared" si="6"/>
        <v>0</v>
      </c>
      <c r="E84" s="162">
        <f t="shared" si="7"/>
        <v>0</v>
      </c>
      <c r="F84" s="162">
        <f t="shared" si="2"/>
        <v>0</v>
      </c>
      <c r="G84" s="162">
        <f>G83+F84</f>
        <v>0</v>
      </c>
    </row>
    <row r="85" spans="2:7" ht="24.95" customHeight="1" x14ac:dyDescent="0.2">
      <c r="B85" s="161">
        <v>65</v>
      </c>
      <c r="C85" s="162">
        <f t="shared" si="8"/>
        <v>0</v>
      </c>
      <c r="D85" s="162">
        <f t="shared" si="6"/>
        <v>0</v>
      </c>
      <c r="E85" s="162">
        <f t="shared" si="7"/>
        <v>0</v>
      </c>
      <c r="F85" s="162">
        <f t="shared" ref="F85:F104" si="9">D85-E85</f>
        <v>0</v>
      </c>
      <c r="G85" s="162">
        <f>G84+F85</f>
        <v>0</v>
      </c>
    </row>
    <row r="86" spans="2:7" ht="24.95" customHeight="1" x14ac:dyDescent="0.2">
      <c r="B86" s="161">
        <v>66</v>
      </c>
      <c r="C86" s="162">
        <f t="shared" si="8"/>
        <v>0</v>
      </c>
      <c r="D86" s="162">
        <f t="shared" ref="D86:D104" si="10">$D$21</f>
        <v>0</v>
      </c>
      <c r="E86" s="162">
        <f t="shared" ref="E86:E104" si="11">C86*$C$9</f>
        <v>0</v>
      </c>
      <c r="F86" s="162">
        <f t="shared" si="9"/>
        <v>0</v>
      </c>
      <c r="G86" s="162">
        <f>F86+G85</f>
        <v>0</v>
      </c>
    </row>
    <row r="87" spans="2:7" ht="24.95" customHeight="1" x14ac:dyDescent="0.2">
      <c r="B87" s="161">
        <v>67</v>
      </c>
      <c r="C87" s="162">
        <f t="shared" ref="C87:C104" si="12">$C$21-G86</f>
        <v>0</v>
      </c>
      <c r="D87" s="162">
        <f t="shared" si="10"/>
        <v>0</v>
      </c>
      <c r="E87" s="162">
        <f t="shared" si="11"/>
        <v>0</v>
      </c>
      <c r="F87" s="162">
        <f t="shared" si="9"/>
        <v>0</v>
      </c>
      <c r="G87" s="162">
        <f>G86+F87</f>
        <v>0</v>
      </c>
    </row>
    <row r="88" spans="2:7" ht="24.95" customHeight="1" x14ac:dyDescent="0.2">
      <c r="B88" s="161">
        <v>68</v>
      </c>
      <c r="C88" s="162">
        <f t="shared" si="12"/>
        <v>0</v>
      </c>
      <c r="D88" s="162">
        <f t="shared" si="10"/>
        <v>0</v>
      </c>
      <c r="E88" s="162">
        <f t="shared" si="11"/>
        <v>0</v>
      </c>
      <c r="F88" s="162">
        <f t="shared" si="9"/>
        <v>0</v>
      </c>
      <c r="G88" s="162">
        <f>G87+F88</f>
        <v>0</v>
      </c>
    </row>
    <row r="89" spans="2:7" ht="24.95" customHeight="1" x14ac:dyDescent="0.2">
      <c r="B89" s="161">
        <v>69</v>
      </c>
      <c r="C89" s="162">
        <f t="shared" si="12"/>
        <v>0</v>
      </c>
      <c r="D89" s="162">
        <f t="shared" si="10"/>
        <v>0</v>
      </c>
      <c r="E89" s="162">
        <f t="shared" si="11"/>
        <v>0</v>
      </c>
      <c r="F89" s="162">
        <f t="shared" si="9"/>
        <v>0</v>
      </c>
      <c r="G89" s="162">
        <f>F89+G88</f>
        <v>0</v>
      </c>
    </row>
    <row r="90" spans="2:7" ht="24.95" customHeight="1" x14ac:dyDescent="0.2">
      <c r="B90" s="161">
        <v>70</v>
      </c>
      <c r="C90" s="162">
        <f t="shared" si="12"/>
        <v>0</v>
      </c>
      <c r="D90" s="162">
        <f t="shared" si="10"/>
        <v>0</v>
      </c>
      <c r="E90" s="162">
        <f t="shared" si="11"/>
        <v>0</v>
      </c>
      <c r="F90" s="162">
        <f t="shared" si="9"/>
        <v>0</v>
      </c>
      <c r="G90" s="162">
        <f>G89+F90</f>
        <v>0</v>
      </c>
    </row>
    <row r="91" spans="2:7" ht="24.95" customHeight="1" x14ac:dyDescent="0.2">
      <c r="B91" s="161">
        <v>71</v>
      </c>
      <c r="C91" s="162">
        <f t="shared" si="12"/>
        <v>0</v>
      </c>
      <c r="D91" s="162">
        <f t="shared" si="10"/>
        <v>0</v>
      </c>
      <c r="E91" s="162">
        <f t="shared" si="11"/>
        <v>0</v>
      </c>
      <c r="F91" s="162">
        <f t="shared" si="9"/>
        <v>0</v>
      </c>
      <c r="G91" s="162">
        <f>G90+F91</f>
        <v>0</v>
      </c>
    </row>
    <row r="92" spans="2:7" ht="24.95" customHeight="1" x14ac:dyDescent="0.2">
      <c r="B92" s="161">
        <v>72</v>
      </c>
      <c r="C92" s="162">
        <f t="shared" si="12"/>
        <v>0</v>
      </c>
      <c r="D92" s="162">
        <f t="shared" si="10"/>
        <v>0</v>
      </c>
      <c r="E92" s="162">
        <f t="shared" si="11"/>
        <v>0</v>
      </c>
      <c r="F92" s="162">
        <f t="shared" si="9"/>
        <v>0</v>
      </c>
      <c r="G92" s="162">
        <f>F92+G91</f>
        <v>0</v>
      </c>
    </row>
    <row r="93" spans="2:7" ht="24.95" customHeight="1" x14ac:dyDescent="0.2">
      <c r="B93" s="161">
        <v>73</v>
      </c>
      <c r="C93" s="162">
        <f t="shared" si="12"/>
        <v>0</v>
      </c>
      <c r="D93" s="162">
        <f t="shared" si="10"/>
        <v>0</v>
      </c>
      <c r="E93" s="162">
        <f t="shared" si="11"/>
        <v>0</v>
      </c>
      <c r="F93" s="162">
        <f t="shared" si="9"/>
        <v>0</v>
      </c>
      <c r="G93" s="162">
        <f>G92+F93</f>
        <v>0</v>
      </c>
    </row>
    <row r="94" spans="2:7" ht="24.95" customHeight="1" x14ac:dyDescent="0.2">
      <c r="B94" s="161">
        <v>74</v>
      </c>
      <c r="C94" s="162">
        <f t="shared" si="12"/>
        <v>0</v>
      </c>
      <c r="D94" s="162">
        <f t="shared" si="10"/>
        <v>0</v>
      </c>
      <c r="E94" s="162">
        <f t="shared" si="11"/>
        <v>0</v>
      </c>
      <c r="F94" s="162">
        <f t="shared" si="9"/>
        <v>0</v>
      </c>
      <c r="G94" s="162">
        <f>G93+F94</f>
        <v>0</v>
      </c>
    </row>
    <row r="95" spans="2:7" ht="24.95" customHeight="1" x14ac:dyDescent="0.2">
      <c r="B95" s="161">
        <v>75</v>
      </c>
      <c r="C95" s="162">
        <f t="shared" si="12"/>
        <v>0</v>
      </c>
      <c r="D95" s="162">
        <f t="shared" si="10"/>
        <v>0</v>
      </c>
      <c r="E95" s="162">
        <f t="shared" si="11"/>
        <v>0</v>
      </c>
      <c r="F95" s="162">
        <f t="shared" si="9"/>
        <v>0</v>
      </c>
      <c r="G95" s="162">
        <f>F95+G94</f>
        <v>0</v>
      </c>
    </row>
    <row r="96" spans="2:7" ht="24.95" customHeight="1" x14ac:dyDescent="0.2">
      <c r="B96" s="161">
        <v>76</v>
      </c>
      <c r="C96" s="162">
        <f t="shared" si="12"/>
        <v>0</v>
      </c>
      <c r="D96" s="162">
        <f t="shared" si="10"/>
        <v>0</v>
      </c>
      <c r="E96" s="162">
        <f t="shared" si="11"/>
        <v>0</v>
      </c>
      <c r="F96" s="162">
        <f t="shared" si="9"/>
        <v>0</v>
      </c>
      <c r="G96" s="162">
        <f>G95+F96</f>
        <v>0</v>
      </c>
    </row>
    <row r="97" spans="2:8" ht="24.95" customHeight="1" x14ac:dyDescent="0.2">
      <c r="B97" s="161">
        <v>77</v>
      </c>
      <c r="C97" s="162">
        <f t="shared" si="12"/>
        <v>0</v>
      </c>
      <c r="D97" s="162">
        <f t="shared" si="10"/>
        <v>0</v>
      </c>
      <c r="E97" s="162">
        <f t="shared" si="11"/>
        <v>0</v>
      </c>
      <c r="F97" s="162">
        <f t="shared" si="9"/>
        <v>0</v>
      </c>
      <c r="G97" s="162">
        <f>G96+F97</f>
        <v>0</v>
      </c>
    </row>
    <row r="98" spans="2:8" ht="24.95" customHeight="1" x14ac:dyDescent="0.2">
      <c r="B98" s="161">
        <v>78</v>
      </c>
      <c r="C98" s="162">
        <f t="shared" si="12"/>
        <v>0</v>
      </c>
      <c r="D98" s="162">
        <f t="shared" si="10"/>
        <v>0</v>
      </c>
      <c r="E98" s="162">
        <f t="shared" si="11"/>
        <v>0</v>
      </c>
      <c r="F98" s="162">
        <f t="shared" si="9"/>
        <v>0</v>
      </c>
      <c r="G98" s="162">
        <f>F98+G97</f>
        <v>0</v>
      </c>
    </row>
    <row r="99" spans="2:8" ht="24.95" customHeight="1" x14ac:dyDescent="0.2">
      <c r="B99" s="161">
        <v>79</v>
      </c>
      <c r="C99" s="162">
        <f t="shared" si="12"/>
        <v>0</v>
      </c>
      <c r="D99" s="162">
        <f t="shared" si="10"/>
        <v>0</v>
      </c>
      <c r="E99" s="162">
        <f t="shared" si="11"/>
        <v>0</v>
      </c>
      <c r="F99" s="162">
        <f t="shared" si="9"/>
        <v>0</v>
      </c>
      <c r="G99" s="162">
        <f>G98+F99</f>
        <v>0</v>
      </c>
    </row>
    <row r="100" spans="2:8" ht="24.95" customHeight="1" x14ac:dyDescent="0.2">
      <c r="B100" s="161">
        <v>80</v>
      </c>
      <c r="C100" s="162">
        <f t="shared" si="12"/>
        <v>0</v>
      </c>
      <c r="D100" s="162">
        <f t="shared" si="10"/>
        <v>0</v>
      </c>
      <c r="E100" s="162">
        <f t="shared" si="11"/>
        <v>0</v>
      </c>
      <c r="F100" s="162">
        <f t="shared" si="9"/>
        <v>0</v>
      </c>
      <c r="G100" s="162">
        <f>G99+F100</f>
        <v>0</v>
      </c>
    </row>
    <row r="101" spans="2:8" ht="24.95" customHeight="1" x14ac:dyDescent="0.2">
      <c r="B101" s="161">
        <v>81</v>
      </c>
      <c r="C101" s="162">
        <f t="shared" si="12"/>
        <v>0</v>
      </c>
      <c r="D101" s="162">
        <f t="shared" si="10"/>
        <v>0</v>
      </c>
      <c r="E101" s="162">
        <f t="shared" si="11"/>
        <v>0</v>
      </c>
      <c r="F101" s="162">
        <f t="shared" si="9"/>
        <v>0</v>
      </c>
      <c r="G101" s="162">
        <f>F101+G100</f>
        <v>0</v>
      </c>
    </row>
    <row r="102" spans="2:8" ht="24.95" customHeight="1" x14ac:dyDescent="0.2">
      <c r="B102" s="161">
        <v>82</v>
      </c>
      <c r="C102" s="162">
        <f t="shared" si="12"/>
        <v>0</v>
      </c>
      <c r="D102" s="162">
        <f t="shared" si="10"/>
        <v>0</v>
      </c>
      <c r="E102" s="162">
        <f t="shared" si="11"/>
        <v>0</v>
      </c>
      <c r="F102" s="162">
        <f t="shared" si="9"/>
        <v>0</v>
      </c>
      <c r="G102" s="162">
        <f>G101+F102</f>
        <v>0</v>
      </c>
    </row>
    <row r="103" spans="2:8" ht="24.95" customHeight="1" x14ac:dyDescent="0.2">
      <c r="B103" s="161">
        <v>83</v>
      </c>
      <c r="C103" s="162">
        <f t="shared" si="12"/>
        <v>0</v>
      </c>
      <c r="D103" s="162">
        <f t="shared" si="10"/>
        <v>0</v>
      </c>
      <c r="E103" s="162">
        <f t="shared" si="11"/>
        <v>0</v>
      </c>
      <c r="F103" s="162">
        <f t="shared" si="9"/>
        <v>0</v>
      </c>
      <c r="G103" s="162">
        <f>G102+F103</f>
        <v>0</v>
      </c>
    </row>
    <row r="104" spans="2:8" ht="24.95" customHeight="1" x14ac:dyDescent="0.2">
      <c r="B104" s="161">
        <v>84</v>
      </c>
      <c r="C104" s="162">
        <f t="shared" si="12"/>
        <v>0</v>
      </c>
      <c r="D104" s="162">
        <f t="shared" si="10"/>
        <v>0</v>
      </c>
      <c r="E104" s="162">
        <f t="shared" si="11"/>
        <v>0</v>
      </c>
      <c r="F104" s="162">
        <f t="shared" si="9"/>
        <v>0</v>
      </c>
      <c r="G104" s="162">
        <f>F104+G103</f>
        <v>0</v>
      </c>
    </row>
    <row r="105" spans="2:8" ht="24.95" customHeight="1" x14ac:dyDescent="0.2">
      <c r="B105" s="149"/>
      <c r="C105" s="161"/>
      <c r="D105" s="162"/>
      <c r="E105" s="162"/>
      <c r="F105" s="162"/>
      <c r="G105" s="162"/>
      <c r="H105" s="49"/>
    </row>
    <row r="106" spans="2:8" ht="24.95" customHeight="1" x14ac:dyDescent="0.2">
      <c r="B106" s="149"/>
      <c r="C106" s="161"/>
      <c r="D106" s="149"/>
      <c r="E106" s="149"/>
      <c r="F106" s="149"/>
      <c r="G106" s="149"/>
    </row>
    <row r="107" spans="2:8" ht="24.95" customHeight="1" x14ac:dyDescent="0.2">
      <c r="B107" s="149"/>
      <c r="C107" s="161"/>
      <c r="D107" s="149"/>
      <c r="E107" s="149"/>
      <c r="F107" s="149"/>
      <c r="G107" s="149"/>
    </row>
    <row r="108" spans="2:8" ht="24.95" customHeight="1" x14ac:dyDescent="0.2">
      <c r="B108" s="149"/>
      <c r="C108" s="161"/>
      <c r="D108" s="149"/>
      <c r="E108" s="149"/>
      <c r="F108" s="149"/>
      <c r="G108" s="149"/>
    </row>
    <row r="109" spans="2:8" ht="24.95" customHeight="1" x14ac:dyDescent="0.2"/>
    <row r="110" spans="2:8" ht="24.95" customHeight="1" x14ac:dyDescent="0.2"/>
    <row r="111" spans="2:8" ht="24.95" customHeight="1" x14ac:dyDescent="0.2"/>
    <row r="112" spans="2:8" ht="24.95" customHeight="1" x14ac:dyDescent="0.2"/>
  </sheetData>
  <mergeCells count="1">
    <mergeCell ref="B2:G2"/>
  </mergeCells>
  <phoneticPr fontId="3" type="noConversion"/>
  <pageMargins left="0.36458333333333331" right="0.5625" top="1" bottom="1" header="0" footer="0"/>
  <pageSetup paperSize="9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DESCRIPCIÓN PROYECTO</vt:lpstr>
      <vt:lpstr>INVERSION FINANCIACION</vt:lpstr>
      <vt:lpstr>CUENTA DE RESULTADOS</vt:lpstr>
      <vt:lpstr>TESORERIA</vt:lpstr>
      <vt:lpstr>ACTIVO</vt:lpstr>
      <vt:lpstr>PASIVO</vt:lpstr>
      <vt:lpstr>SIMULADOR PTMO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Emprendepyme</dc:creator>
  <cp:lastModifiedBy>Just EXW</cp:lastModifiedBy>
  <cp:lastPrinted>2012-04-09T06:26:33Z</cp:lastPrinted>
  <dcterms:created xsi:type="dcterms:W3CDTF">2003-08-12T16:12:27Z</dcterms:created>
  <dcterms:modified xsi:type="dcterms:W3CDTF">2022-07-11T11:49:37Z</dcterms:modified>
</cp:coreProperties>
</file>