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ate1904="1"/>
  <mc:AlternateContent xmlns:mc="http://schemas.openxmlformats.org/markup-compatibility/2006">
    <mc:Choice Requires="x15">
      <x15ac:absPath xmlns:x15ac="http://schemas.microsoft.com/office/spreadsheetml/2010/11/ac" url="D:\TRABAJO\PLANTILLAS GRATUITAS\Emprendepyme\Encuesta clima laboral\"/>
    </mc:Choice>
  </mc:AlternateContent>
  <xr:revisionPtr revIDLastSave="0" documentId="8_{622E2E88-425E-482D-A088-7906C17686E5}" xr6:coauthVersionLast="47" xr6:coauthVersionMax="47" xr10:uidLastSave="{00000000-0000-0000-0000-000000000000}"/>
  <bookViews>
    <workbookView xWindow="-120" yWindow="-120" windowWidth="29040" windowHeight="15840"/>
  </bookViews>
  <sheets>
    <sheet name="Emprendepyme shop" sheetId="3" r:id="rId1"/>
    <sheet name="Captura de datos" sheetId="1" r:id="rId2"/>
    <sheet name="Gráficas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3" i="1" l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N66" i="1"/>
  <c r="X66" i="1"/>
  <c r="AH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N68" i="1"/>
  <c r="X68" i="1"/>
  <c r="AH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D75" i="1"/>
  <c r="E75" i="1"/>
  <c r="F75" i="1"/>
  <c r="G75" i="1"/>
  <c r="H75" i="1"/>
  <c r="I75" i="1"/>
  <c r="J75" i="1"/>
  <c r="K75" i="1"/>
  <c r="L75" i="1"/>
  <c r="M75" i="1"/>
  <c r="N75" i="1"/>
  <c r="D76" i="1"/>
  <c r="E76" i="1"/>
  <c r="F76" i="1"/>
  <c r="G76" i="1"/>
  <c r="H76" i="1"/>
  <c r="I76" i="1"/>
  <c r="J76" i="1"/>
  <c r="K76" i="1"/>
  <c r="L76" i="1"/>
  <c r="M76" i="1"/>
  <c r="N76" i="1"/>
  <c r="D77" i="1"/>
  <c r="E77" i="1"/>
  <c r="F77" i="1"/>
  <c r="G77" i="1"/>
  <c r="H77" i="1"/>
  <c r="I77" i="1"/>
  <c r="J77" i="1"/>
  <c r="K77" i="1"/>
  <c r="L77" i="1"/>
  <c r="M77" i="1"/>
  <c r="N77" i="1"/>
  <c r="D78" i="1"/>
  <c r="E78" i="1"/>
  <c r="F78" i="1"/>
  <c r="G78" i="1"/>
  <c r="H78" i="1"/>
  <c r="I78" i="1"/>
  <c r="J78" i="1"/>
  <c r="K78" i="1"/>
  <c r="L78" i="1"/>
  <c r="M78" i="1"/>
  <c r="N78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D7" i="2"/>
  <c r="U7" i="2"/>
  <c r="D9" i="2"/>
  <c r="D50" i="2"/>
  <c r="U50" i="2"/>
  <c r="D52" i="2"/>
  <c r="D93" i="2"/>
  <c r="U93" i="2"/>
  <c r="D95" i="2"/>
</calcChain>
</file>

<file path=xl/sharedStrings.xml><?xml version="1.0" encoding="utf-8"?>
<sst xmlns="http://schemas.openxmlformats.org/spreadsheetml/2006/main" count="91" uniqueCount="74">
  <si>
    <t>FECHA:</t>
  </si>
  <si>
    <t>DIRECCIÓN:</t>
  </si>
  <si>
    <t>GENERALES</t>
  </si>
  <si>
    <t>PREGUNTAS</t>
  </si>
  <si>
    <t>OBSERVACIONES</t>
  </si>
  <si>
    <t>PROM</t>
  </si>
  <si>
    <t>ENCUESTA #</t>
  </si>
  <si>
    <t>GÉNERO</t>
  </si>
  <si>
    <t>ÁREA</t>
  </si>
  <si>
    <t>no contestó la pregunta</t>
  </si>
  <si>
    <t>Promedio</t>
  </si>
  <si>
    <t>Varianza</t>
  </si>
  <si>
    <t>DesEstan</t>
  </si>
  <si>
    <t>Prommn</t>
  </si>
  <si>
    <t>Prom Conver</t>
  </si>
  <si>
    <t>PROMEDIO GENERAL</t>
  </si>
  <si>
    <t>Prom conv por dimension</t>
  </si>
  <si>
    <t>Coeficiente de correlacion</t>
  </si>
  <si>
    <t>DIMENSIÓN</t>
  </si>
  <si>
    <t>PRODUCTIVIDAD</t>
  </si>
  <si>
    <t>TRABAJO DECENTE</t>
  </si>
  <si>
    <t>Compromiso</t>
  </si>
  <si>
    <t>Motivación</t>
  </si>
  <si>
    <t>Aprendizaje</t>
  </si>
  <si>
    <t>Comunicación</t>
  </si>
  <si>
    <t>Participación</t>
  </si>
  <si>
    <t>Salud / Seguridad</t>
  </si>
  <si>
    <t>Compensación</t>
  </si>
  <si>
    <t>Bienestar</t>
  </si>
  <si>
    <t>Género</t>
  </si>
  <si>
    <t>Rel. Laboral</t>
  </si>
  <si>
    <t>Individual</t>
  </si>
  <si>
    <t>Grupal</t>
  </si>
  <si>
    <t>Empresa</t>
  </si>
  <si>
    <t>TOTAL</t>
  </si>
  <si>
    <t>NOTA:  SE GRAFICARÁN  AUTOMATICAMENTE COMO FORTALEZAS LOS REACTIVOS QUE ESTÉN POR ARRIBA DE 80 Y LAS DEBILIDADES QUE ESTÉN POR DEBAJO DE 50.</t>
  </si>
  <si>
    <t>Reactivos</t>
  </si>
  <si>
    <t>Me siento orgulloso de trabajar en esta empresa</t>
  </si>
  <si>
    <t>Aprendo todos los días mejoras formas de hacer el trabajo</t>
  </si>
  <si>
    <t>Mi puesto de trabajo es interesante y desafiante</t>
  </si>
  <si>
    <t>Me siento reconocido en el trabajo</t>
  </si>
  <si>
    <t>Hay un ambiente de compromiso en mi grupo de trabajo</t>
  </si>
  <si>
    <t>Puedo hacer mi trabajo de manera segura y cómoda</t>
  </si>
  <si>
    <t>Puedo comunicar mis necesidades a las personas indicadas para atenderlas</t>
  </si>
  <si>
    <t>Puedo combinar el tiempo dedicado al trabajo, familia y a mi desarrollo personal</t>
  </si>
  <si>
    <t>Mi grupo de trabajo propone soluciones a problemas y las lleva a cabo</t>
  </si>
  <si>
    <t>Recibo continuamente retroalimentación de mi jefe sobre mi desempeño</t>
  </si>
  <si>
    <t>Puedo expresar abiertamente mis puntos de vista a compañeros y jefes</t>
  </si>
  <si>
    <t>Los jefes/directivos comunican oportunamente las necesidades de la empresa</t>
  </si>
  <si>
    <t>Se estimula el trabajo en equipo y se capacita cómo trabajar en equipo</t>
  </si>
  <si>
    <t>La empresa se preocupa de que las condiciones de trabajo sean seguras</t>
  </si>
  <si>
    <t>En la empresa se contrata personal sin distinción de género (hombres-mujeres)</t>
  </si>
  <si>
    <t>Puedo influir en las decisiones que se toman en mi area</t>
  </si>
  <si>
    <t>Las reglas y los sistemas de la empresa se adaptan fácilmente a los cambios requeridos</t>
  </si>
  <si>
    <t>Para los jefes/directivos antes del cumplimiento de las metas de producción está la integridad del trabajador</t>
  </si>
  <si>
    <t>Los valores, objetivos y metas de la empresa son bien comunicados</t>
  </si>
  <si>
    <t>Hay tiempo, recursos y retroalimentación para el aprendizaje-capacitación del personal</t>
  </si>
  <si>
    <t>Me satisface la calidad de los servicios básicos (agua potable, sanitarios, vestidores, comedor)</t>
  </si>
  <si>
    <t>La empresa promueva la cooperación entre el personal y aprecia los aportes de mejora</t>
  </si>
  <si>
    <t>A mi jefe le interesa mucho lo que pensamos</t>
  </si>
  <si>
    <t>Hay reconocimiento a mi grupo de trabajo al superar las metas esperadas</t>
  </si>
  <si>
    <t>En la empresa hay un ambiente abierto a la creatividad de los trabajadores y empleados</t>
  </si>
  <si>
    <t>La empresa es honesta al cumplir con los acuerdos generados con el personal</t>
  </si>
  <si>
    <t>La empresa contrata personal con capacidades diferentes</t>
  </si>
  <si>
    <t>Se comparten los beneficios con el personal cuando los resultados superan las metas</t>
  </si>
  <si>
    <t>Las tareas en mi area de trabajo las pueden realizar indistintamente un hombre o una mujer</t>
  </si>
  <si>
    <t>"CLIMA LABORAL"</t>
  </si>
  <si>
    <t>EMPRESA:</t>
  </si>
  <si>
    <t>"DIMENSIONES"</t>
  </si>
  <si>
    <t>"FORTALEZAS Y DEBILIDADES"</t>
  </si>
  <si>
    <t>FORTALEZAS</t>
  </si>
  <si>
    <t>DEBILIDADES</t>
  </si>
  <si>
    <t>Mi trabajo es libre de acoso y/o intimidación</t>
  </si>
  <si>
    <t>CLIMA LABORAL (Año)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</si>
</sst>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indexed="8"/>
      <name val="Helvetica Neue"/>
    </font>
    <font>
      <sz val="10"/>
      <color indexed="9"/>
      <name val="Open Sans"/>
      <family val="2"/>
    </font>
    <font>
      <sz val="9"/>
      <color indexed="9"/>
      <name val="Open Sans"/>
      <family val="2"/>
    </font>
    <font>
      <sz val="25"/>
      <color indexed="9"/>
      <name val="Open Sans"/>
      <family val="2"/>
    </font>
    <font>
      <b/>
      <sz val="9"/>
      <color indexed="9"/>
      <name val="Open Sans"/>
      <family val="2"/>
    </font>
    <font>
      <b/>
      <sz val="12"/>
      <color indexed="9"/>
      <name val="Open Sans"/>
      <family val="2"/>
    </font>
    <font>
      <sz val="12"/>
      <color indexed="12"/>
      <name val="Open Sans"/>
      <family val="2"/>
    </font>
    <font>
      <sz val="8"/>
      <color indexed="9"/>
      <name val="Open Sans"/>
      <family val="2"/>
    </font>
    <font>
      <b/>
      <sz val="10"/>
      <color indexed="9"/>
      <name val="Open Sans"/>
      <family val="2"/>
    </font>
    <font>
      <sz val="11"/>
      <color indexed="9"/>
      <name val="Open Sans"/>
      <family val="2"/>
    </font>
    <font>
      <b/>
      <sz val="11"/>
      <color indexed="9"/>
      <name val="Open Sans"/>
      <family val="2"/>
    </font>
    <font>
      <b/>
      <sz val="12"/>
      <color indexed="12"/>
      <name val="Open Sans"/>
      <family val="2"/>
    </font>
    <font>
      <b/>
      <sz val="14"/>
      <color indexed="9"/>
      <name val="Open Sans"/>
      <family val="2"/>
    </font>
    <font>
      <sz val="25"/>
      <color theme="9" tint="-0.499984740745262"/>
      <name val="Open Sans"/>
      <family val="2"/>
    </font>
    <font>
      <b/>
      <sz val="11"/>
      <color theme="1" tint="0.34998626667073579"/>
      <name val="Open Sans"/>
      <family val="2"/>
    </font>
    <font>
      <sz val="10"/>
      <color theme="1" tint="0.34998626667073579"/>
      <name val="Open Sans"/>
      <family val="2"/>
    </font>
    <font>
      <b/>
      <sz val="12"/>
      <color theme="0" tint="-0.499984740745262"/>
      <name val="Open Sans"/>
      <family val="2"/>
    </font>
    <font>
      <sz val="12"/>
      <color theme="0"/>
      <name val="Open Sans"/>
      <family val="2"/>
    </font>
    <font>
      <sz val="10"/>
      <color theme="0"/>
      <name val="Open Sans"/>
      <family val="2"/>
    </font>
    <font>
      <sz val="9"/>
      <color theme="1" tint="0.34998626667073579"/>
      <name val="Open Sans"/>
      <family val="2"/>
    </font>
    <font>
      <sz val="8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  <font>
      <b/>
      <sz val="8"/>
      <color theme="1" tint="0.34998626667073579"/>
      <name val="Open Sans"/>
      <family val="2"/>
    </font>
    <font>
      <b/>
      <sz val="8"/>
      <color theme="0"/>
      <name val="Open Sans"/>
      <family val="2"/>
    </font>
    <font>
      <b/>
      <sz val="9"/>
      <color theme="1" tint="0.34998626667073579"/>
      <name val="Open Sans"/>
      <family val="2"/>
    </font>
    <font>
      <b/>
      <sz val="11"/>
      <color theme="0"/>
      <name val="Open Sans"/>
      <family val="2"/>
    </font>
    <font>
      <b/>
      <sz val="10"/>
      <color theme="9" tint="-0.499984740745262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8F1E9"/>
        <bgColor indexed="64"/>
      </patternFill>
    </fill>
  </fills>
  <borders count="3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11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26">
    <xf numFmtId="0" fontId="0" fillId="0" borderId="0" xfId="0" applyAlignment="1"/>
    <xf numFmtId="0" fontId="1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0" xfId="0" applyNumberFormat="1" applyFont="1" applyAlignment="1"/>
    <xf numFmtId="0" fontId="1" fillId="2" borderId="4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/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/>
    <xf numFmtId="2" fontId="7" fillId="2" borderId="14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/>
    <xf numFmtId="0" fontId="8" fillId="2" borderId="5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2" fillId="2" borderId="1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/>
    <xf numFmtId="2" fontId="1" fillId="2" borderId="0" xfId="0" applyNumberFormat="1" applyFont="1" applyFill="1" applyBorder="1" applyAlignment="1"/>
    <xf numFmtId="0" fontId="12" fillId="2" borderId="0" xfId="0" applyNumberFormat="1" applyFont="1" applyFill="1" applyBorder="1" applyAlignment="1"/>
    <xf numFmtId="0" fontId="9" fillId="2" borderId="5" xfId="0" applyNumberFormat="1" applyFont="1" applyFill="1" applyBorder="1" applyAlignment="1"/>
    <xf numFmtId="0" fontId="1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/>
    <xf numFmtId="0" fontId="14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" fillId="7" borderId="4" xfId="0" applyNumberFormat="1" applyFont="1" applyFill="1" applyBorder="1" applyAlignment="1"/>
    <xf numFmtId="0" fontId="16" fillId="7" borderId="0" xfId="0" applyNumberFormat="1" applyFont="1" applyFill="1" applyBorder="1" applyAlignment="1"/>
    <xf numFmtId="0" fontId="1" fillId="7" borderId="0" xfId="0" applyNumberFormat="1" applyFont="1" applyFill="1" applyBorder="1" applyAlignment="1"/>
    <xf numFmtId="0" fontId="1" fillId="7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/>
    <xf numFmtId="2" fontId="1" fillId="7" borderId="0" xfId="0" applyNumberFormat="1" applyFont="1" applyFill="1" applyBorder="1" applyAlignment="1"/>
    <xf numFmtId="0" fontId="1" fillId="7" borderId="5" xfId="0" applyNumberFormat="1" applyFont="1" applyFill="1" applyBorder="1" applyAlignment="1"/>
    <xf numFmtId="0" fontId="1" fillId="7" borderId="0" xfId="0" applyNumberFormat="1" applyFont="1" applyFill="1" applyAlignment="1"/>
    <xf numFmtId="0" fontId="18" fillId="9" borderId="26" xfId="0" applyNumberFormat="1" applyFont="1" applyFill="1" applyBorder="1" applyAlignment="1">
      <alignment horizontal="center" vertical="center"/>
    </xf>
    <xf numFmtId="1" fontId="19" fillId="10" borderId="26" xfId="0" applyNumberFormat="1" applyFont="1" applyFill="1" applyBorder="1" applyAlignment="1">
      <alignment horizontal="center" vertical="center"/>
    </xf>
    <xf numFmtId="1" fontId="19" fillId="10" borderId="29" xfId="0" applyNumberFormat="1" applyFont="1" applyFill="1" applyBorder="1" applyAlignment="1">
      <alignment horizontal="center" vertical="center"/>
    </xf>
    <xf numFmtId="0" fontId="18" fillId="9" borderId="27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5" borderId="19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>
      <alignment horizontal="center" vertical="center"/>
    </xf>
    <xf numFmtId="0" fontId="20" fillId="11" borderId="30" xfId="0" applyNumberFormat="1" applyFont="1" applyFill="1" applyBorder="1" applyAlignment="1">
      <alignment horizontal="center" vertical="center"/>
    </xf>
    <xf numFmtId="0" fontId="20" fillId="2" borderId="31" xfId="0" applyNumberFormat="1" applyFont="1" applyFill="1" applyBorder="1" applyAlignment="1">
      <alignment horizontal="center" vertical="center"/>
    </xf>
    <xf numFmtId="0" fontId="20" fillId="11" borderId="3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/>
    <xf numFmtId="0" fontId="15" fillId="10" borderId="26" xfId="0" applyNumberFormat="1" applyFont="1" applyFill="1" applyBorder="1" applyAlignment="1">
      <alignment horizontal="center"/>
    </xf>
    <xf numFmtId="0" fontId="15" fillId="10" borderId="26" xfId="0" applyNumberFormat="1" applyFont="1" applyFill="1" applyBorder="1" applyAlignment="1"/>
    <xf numFmtId="2" fontId="20" fillId="12" borderId="26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/>
    <xf numFmtId="0" fontId="8" fillId="2" borderId="4" xfId="0" applyNumberFormat="1" applyFont="1" applyFill="1" applyBorder="1" applyAlignment="1"/>
    <xf numFmtId="2" fontId="21" fillId="2" borderId="0" xfId="0" applyNumberFormat="1" applyFont="1" applyFill="1" applyBorder="1" applyAlignment="1"/>
    <xf numFmtId="2" fontId="7" fillId="6" borderId="21" xfId="0" applyNumberFormat="1" applyFont="1" applyFill="1" applyBorder="1" applyAlignment="1">
      <alignment horizontal="center" vertical="center"/>
    </xf>
    <xf numFmtId="2" fontId="7" fillId="6" borderId="22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2" fontId="7" fillId="6" borderId="18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 vertical="center"/>
    </xf>
    <xf numFmtId="2" fontId="22" fillId="10" borderId="26" xfId="0" applyNumberFormat="1" applyFont="1" applyFill="1" applyBorder="1" applyAlignment="1">
      <alignment horizontal="center" vertical="center"/>
    </xf>
    <xf numFmtId="0" fontId="23" fillId="9" borderId="27" xfId="0" applyNumberFormat="1" applyFont="1" applyFill="1" applyBorder="1" applyAlignment="1">
      <alignment horizontal="center" vertical="center" wrapText="1"/>
    </xf>
    <xf numFmtId="2" fontId="19" fillId="2" borderId="30" xfId="0" applyNumberFormat="1" applyFont="1" applyFill="1" applyBorder="1" applyAlignment="1">
      <alignment horizontal="center" vertical="center"/>
    </xf>
    <xf numFmtId="2" fontId="19" fillId="2" borderId="31" xfId="0" applyNumberFormat="1" applyFont="1" applyFill="1" applyBorder="1" applyAlignment="1">
      <alignment horizontal="center" vertical="center"/>
    </xf>
    <xf numFmtId="2" fontId="24" fillId="12" borderId="26" xfId="0" applyNumberFormat="1" applyFont="1" applyFill="1" applyBorder="1" applyAlignment="1">
      <alignment horizontal="center" vertical="center"/>
    </xf>
    <xf numFmtId="2" fontId="21" fillId="12" borderId="26" xfId="0" applyNumberFormat="1" applyFont="1" applyFill="1" applyBorder="1" applyAlignment="1">
      <alignment horizontal="center" vertical="center"/>
    </xf>
    <xf numFmtId="2" fontId="19" fillId="2" borderId="32" xfId="0" applyNumberFormat="1" applyFont="1" applyFill="1" applyBorder="1" applyAlignment="1">
      <alignment horizontal="center" vertical="center"/>
    </xf>
    <xf numFmtId="2" fontId="19" fillId="2" borderId="33" xfId="0" applyNumberFormat="1" applyFont="1" applyFill="1" applyBorder="1" applyAlignment="1">
      <alignment horizontal="center" vertical="center"/>
    </xf>
    <xf numFmtId="0" fontId="11" fillId="9" borderId="26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vertical="center"/>
    </xf>
    <xf numFmtId="0" fontId="1" fillId="2" borderId="17" xfId="0" applyNumberFormat="1" applyFont="1" applyFill="1" applyBorder="1" applyAlignment="1">
      <alignment vertical="center"/>
    </xf>
    <xf numFmtId="0" fontId="1" fillId="2" borderId="25" xfId="0" applyNumberFormat="1" applyFont="1" applyFill="1" applyBorder="1" applyAlignment="1">
      <alignment vertical="center"/>
    </xf>
    <xf numFmtId="0" fontId="15" fillId="2" borderId="34" xfId="0" applyNumberFormat="1" applyFont="1" applyFill="1" applyBorder="1" applyAlignment="1">
      <alignment horizontal="left" vertical="center"/>
    </xf>
    <xf numFmtId="0" fontId="15" fillId="2" borderId="30" xfId="0" applyNumberFormat="1" applyFont="1" applyFill="1" applyBorder="1" applyAlignment="1">
      <alignment horizontal="left" vertical="center"/>
    </xf>
    <xf numFmtId="0" fontId="15" fillId="2" borderId="31" xfId="0" applyNumberFormat="1" applyFont="1" applyFill="1" applyBorder="1" applyAlignment="1">
      <alignment horizontal="left" vertical="center"/>
    </xf>
    <xf numFmtId="0" fontId="11" fillId="9" borderId="26" xfId="0" applyNumberFormat="1" applyFont="1" applyFill="1" applyBorder="1" applyAlignment="1">
      <alignment horizontal="center" vertical="center"/>
    </xf>
    <xf numFmtId="0" fontId="11" fillId="9" borderId="27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9" xfId="0" applyNumberFormat="1" applyFont="1" applyFill="1" applyBorder="1" applyAlignment="1">
      <alignment horizontal="center" vertical="center"/>
    </xf>
    <xf numFmtId="0" fontId="25" fillId="13" borderId="26" xfId="0" applyNumberFormat="1" applyFont="1" applyFill="1" applyBorder="1" applyAlignment="1">
      <alignment horizontal="center" vertical="center"/>
    </xf>
    <xf numFmtId="0" fontId="17" fillId="8" borderId="26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18" fillId="9" borderId="26" xfId="0" applyNumberFormat="1" applyFont="1" applyFill="1" applyBorder="1" applyAlignment="1">
      <alignment horizontal="center" vertical="center"/>
    </xf>
    <xf numFmtId="0" fontId="17" fillId="8" borderId="27" xfId="0" applyNumberFormat="1" applyFont="1" applyFill="1" applyBorder="1" applyAlignment="1">
      <alignment horizontal="center" vertical="center"/>
    </xf>
    <xf numFmtId="0" fontId="17" fillId="8" borderId="28" xfId="0" applyNumberFormat="1" applyFont="1" applyFill="1" applyBorder="1" applyAlignment="1">
      <alignment horizontal="center" vertical="center"/>
    </xf>
    <xf numFmtId="0" fontId="18" fillId="8" borderId="26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0" fillId="1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339933"/>
      <rgbColor rgb="00ABFFAB"/>
      <rgbColor rgb="00FFFF00"/>
      <rgbColor rgb="00FF0000"/>
      <rgbColor rgb="00007A00"/>
      <rgbColor rgb="004F81BD"/>
      <rgbColor rgb="00CCCCCC"/>
      <rgbColor rgb="00293558"/>
      <rgbColor rgb="004B5C8A"/>
      <rgbColor rgb="00A8A8A8"/>
      <rgbColor rgb="004A7DBB"/>
      <rgbColor rgb="00BE4B48"/>
      <rgbColor rgb="0098B954"/>
      <rgbColor rgb="007C609F"/>
      <rgbColor rgb="0046A9C4"/>
      <rgbColor rgb="00F59240"/>
      <rgbColor rgb="00C0504D"/>
      <rgbColor rgb="009BBB59"/>
      <rgbColor rgb="008064A2"/>
      <rgbColor rgb="004BACC6"/>
      <rgbColor rgb="00F79646"/>
      <rgbColor rgb="003F77BE"/>
      <rgbColor rgb="007CC861"/>
      <rgbColor rgb="00FFB143"/>
      <rgbColor rgb="00EF383C"/>
      <rgbColor rgb="009D56AB"/>
      <rgbColor rgb="00AEB2B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25405385970589"/>
          <c:y val="3.2934079231187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11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ES"/>
        </a:p>
      </c:txPr>
    </c:title>
    <c:autoTitleDeleted val="0"/>
    <c:view3D>
      <c:rotX val="20"/>
      <c:hPercent val="54"/>
      <c:rotY val="0"/>
      <c:depthPercent val="42"/>
      <c:rAngAx val="1"/>
    </c:view3D>
    <c:floor>
      <c:thickness val="0"/>
      <c:spPr>
        <a:noFill/>
        <a:ln w="12700">
          <a:solidFill>
            <a:srgbClr val="A8A8A8"/>
          </a:solidFill>
          <a:prstDash val="solid"/>
        </a:ln>
      </c:spPr>
    </c:floor>
    <c:sideWall>
      <c:thickness val="0"/>
      <c:spPr>
        <a:noFill/>
        <a:ln w="3175">
          <a:solidFill>
            <a:srgbClr val="A8A8A8"/>
          </a:solidFill>
          <a:prstDash val="solid"/>
        </a:ln>
      </c:spPr>
    </c:sideWall>
    <c:backWall>
      <c:thickness val="0"/>
      <c:spPr>
        <a:noFill/>
        <a:ln w="3175">
          <a:solidFill>
            <a:srgbClr val="A8A8A8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188865748999492E-2"/>
          <c:y val="4.4836878686378014E-2"/>
          <c:w val="0.95113949785392959"/>
          <c:h val="0.88323482415270649"/>
        </c:manualLayout>
      </c:layout>
      <c:bar3D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Ref>
              <c:f>'Captura de datos'!$E$67:$AH$67</c:f>
              <c:numCache>
                <c:formatCode>0.00</c:formatCode>
                <c:ptCount val="30"/>
                <c:pt idx="0">
                  <c:v>100</c:v>
                </c:pt>
                <c:pt idx="1">
                  <c:v>85.833333333333343</c:v>
                </c:pt>
                <c:pt idx="2">
                  <c:v>85.483870967741922</c:v>
                </c:pt>
                <c:pt idx="3">
                  <c:v>70.161290322580655</c:v>
                </c:pt>
                <c:pt idx="4">
                  <c:v>61.29032258064516</c:v>
                </c:pt>
                <c:pt idx="5">
                  <c:v>75.806451612903231</c:v>
                </c:pt>
                <c:pt idx="6">
                  <c:v>78.225806451612897</c:v>
                </c:pt>
                <c:pt idx="7">
                  <c:v>54.032258064516128</c:v>
                </c:pt>
                <c:pt idx="8">
                  <c:v>66.935483870967744</c:v>
                </c:pt>
                <c:pt idx="9">
                  <c:v>64.516129032258064</c:v>
                </c:pt>
                <c:pt idx="10">
                  <c:v>77.41935483870968</c:v>
                </c:pt>
                <c:pt idx="11">
                  <c:v>66.129032258064512</c:v>
                </c:pt>
                <c:pt idx="12">
                  <c:v>62.903225806451616</c:v>
                </c:pt>
                <c:pt idx="13">
                  <c:v>63.70967741935484</c:v>
                </c:pt>
                <c:pt idx="14">
                  <c:v>66.379310344827587</c:v>
                </c:pt>
                <c:pt idx="15">
                  <c:v>59.166666666666664</c:v>
                </c:pt>
                <c:pt idx="16">
                  <c:v>49.137931034482762</c:v>
                </c:pt>
                <c:pt idx="17">
                  <c:v>79.166666666666671</c:v>
                </c:pt>
                <c:pt idx="18">
                  <c:v>33.333333333333336</c:v>
                </c:pt>
                <c:pt idx="19">
                  <c:v>50</c:v>
                </c:pt>
                <c:pt idx="20">
                  <c:v>60.344827586206897</c:v>
                </c:pt>
                <c:pt idx="21">
                  <c:v>49.137931034482762</c:v>
                </c:pt>
                <c:pt idx="22">
                  <c:v>57.499999999999993</c:v>
                </c:pt>
                <c:pt idx="23">
                  <c:v>59.166666666666664</c:v>
                </c:pt>
                <c:pt idx="24">
                  <c:v>53.333333333333336</c:v>
                </c:pt>
                <c:pt idx="25">
                  <c:v>62.5</c:v>
                </c:pt>
                <c:pt idx="26">
                  <c:v>36.666666666666671</c:v>
                </c:pt>
                <c:pt idx="27">
                  <c:v>45.833333333333336</c:v>
                </c:pt>
                <c:pt idx="28">
                  <c:v>62.5</c:v>
                </c:pt>
                <c:pt idx="29">
                  <c:v>48.275862068965516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D-4A20-A771-D3EDEF937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41142175"/>
        <c:axId val="1"/>
        <c:axId val="0"/>
      </c:bar3DChart>
      <c:catAx>
        <c:axId val="641142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A8A8A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8A8A8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641142175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5087757334465"/>
          <c:y val="3.12499044415564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/>
          </a:pPr>
          <a:endParaRPr lang="es-ES"/>
        </a:p>
      </c:txPr>
    </c:title>
    <c:autoTitleDeleted val="0"/>
    <c:view3D>
      <c:rotX val="20"/>
      <c:hPercent val="97"/>
      <c:rotY val="0"/>
      <c:depthPercent val="23"/>
      <c:rAngAx val="1"/>
    </c:view3D>
    <c:floor>
      <c:thickness val="0"/>
      <c:spPr>
        <a:noFill/>
        <a:ln w="12700">
          <a:solidFill>
            <a:srgbClr val="A8A8A8"/>
          </a:solidFill>
          <a:prstDash val="solid"/>
        </a:ln>
      </c:spPr>
    </c:floor>
    <c:sideWall>
      <c:thickness val="0"/>
      <c:spPr>
        <a:noFill/>
        <a:ln w="3175">
          <a:solidFill>
            <a:srgbClr val="A8A8A8"/>
          </a:solidFill>
          <a:prstDash val="solid"/>
        </a:ln>
      </c:spPr>
    </c:sideWall>
    <c:backWall>
      <c:thickness val="0"/>
      <c:spPr>
        <a:noFill/>
        <a:ln w="3175">
          <a:solidFill>
            <a:srgbClr val="A8A8A8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570936813355005E-2"/>
          <c:y val="3.7500042915393349E-2"/>
          <c:w val="0.90936488817851313"/>
          <c:h val="0.86562599063032986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'Captura de datos'!$D$74:$M$74</c:f>
              <c:strCache>
                <c:ptCount val="10"/>
                <c:pt idx="0">
                  <c:v>Compromiso</c:v>
                </c:pt>
                <c:pt idx="1">
                  <c:v>Motivación</c:v>
                </c:pt>
                <c:pt idx="2">
                  <c:v>Aprendizaje</c:v>
                </c:pt>
                <c:pt idx="3">
                  <c:v>Comunicación</c:v>
                </c:pt>
                <c:pt idx="4">
                  <c:v>Participación</c:v>
                </c:pt>
                <c:pt idx="5">
                  <c:v>Salud / Seguridad</c:v>
                </c:pt>
                <c:pt idx="6">
                  <c:v>Compensación</c:v>
                </c:pt>
                <c:pt idx="7">
                  <c:v>Bienestar</c:v>
                </c:pt>
                <c:pt idx="8">
                  <c:v>Género</c:v>
                </c:pt>
                <c:pt idx="9">
                  <c:v>Rel. Laboral</c:v>
                </c:pt>
              </c:strCache>
            </c:strRef>
          </c:cat>
          <c:val>
            <c:numRef>
              <c:f>'Captura de datos'!$D$78:$M$78</c:f>
              <c:numCache>
                <c:formatCode>0.00</c:formatCode>
                <c:ptCount val="10"/>
                <c:pt idx="0">
                  <c:v>79.254727474972199</c:v>
                </c:pt>
                <c:pt idx="1">
                  <c:v>67.033432208626877</c:v>
                </c:pt>
                <c:pt idx="2">
                  <c:v>68.629032258064512</c:v>
                </c:pt>
                <c:pt idx="3">
                  <c:v>64.34587813620071</c:v>
                </c:pt>
                <c:pt idx="4">
                  <c:v>60.334322086268692</c:v>
                </c:pt>
                <c:pt idx="5">
                  <c:v>65.82437275985663</c:v>
                </c:pt>
                <c:pt idx="6">
                  <c:v>54.676801384254112</c:v>
                </c:pt>
                <c:pt idx="7">
                  <c:v>59.677419354838712</c:v>
                </c:pt>
                <c:pt idx="8">
                  <c:v>54.256272401433698</c:v>
                </c:pt>
                <c:pt idx="9">
                  <c:v>54.263997033741191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A-417D-B8AB-53F23D966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41143423"/>
        <c:axId val="1"/>
        <c:axId val="0"/>
      </c:bar3DChart>
      <c:catAx>
        <c:axId val="641143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A8A8A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8A8A8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41143423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chemeClr val="tx1">
              <a:lumMod val="65000"/>
              <a:lumOff val="3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089419046499783"/>
          <c:y val="3.09597444897701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/>
          </a:pPr>
          <a:endParaRPr lang="es-ES"/>
        </a:p>
      </c:txPr>
    </c:title>
    <c:autoTitleDeleted val="0"/>
    <c:view3D>
      <c:rotX val="20"/>
      <c:hPercent val="132"/>
      <c:rotY val="0"/>
      <c:depthPercent val="20"/>
      <c:rAngAx val="1"/>
    </c:view3D>
    <c:floor>
      <c:thickness val="0"/>
      <c:spPr>
        <a:noFill/>
        <a:ln w="12700">
          <a:solidFill>
            <a:srgbClr val="A8A8A8"/>
          </a:solidFill>
          <a:prstDash val="solid"/>
        </a:ln>
      </c:spPr>
    </c:floor>
    <c:sideWall>
      <c:thickness val="0"/>
      <c:spPr>
        <a:noFill/>
        <a:ln w="3175">
          <a:solidFill>
            <a:srgbClr val="A8A8A8"/>
          </a:solidFill>
          <a:prstDash val="solid"/>
        </a:ln>
      </c:spPr>
    </c:sideWall>
    <c:backWall>
      <c:thickness val="0"/>
      <c:spPr>
        <a:noFill/>
        <a:ln w="3175">
          <a:solidFill>
            <a:srgbClr val="A8A8A8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69100446449617"/>
          <c:y val="3.7151702786377708E-2"/>
          <c:w val="0.88211338341521794"/>
          <c:h val="0.88235294117647056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'Captura de datos'!$B$75:$B$78</c:f>
              <c:strCache>
                <c:ptCount val="4"/>
                <c:pt idx="0">
                  <c:v>Individual</c:v>
                </c:pt>
                <c:pt idx="1">
                  <c:v>Grupal</c:v>
                </c:pt>
                <c:pt idx="2">
                  <c:v>Empresa</c:v>
                </c:pt>
                <c:pt idx="3">
                  <c:v>TOTAL</c:v>
                </c:pt>
              </c:strCache>
            </c:strRef>
          </c:cat>
          <c:val>
            <c:numRef>
              <c:f>'Captura de datos'!$N$75:$N$78</c:f>
              <c:numCache>
                <c:formatCode>0.00</c:formatCode>
                <c:ptCount val="4"/>
                <c:pt idx="0">
                  <c:v>74.228494623655905</c:v>
                </c:pt>
                <c:pt idx="1">
                  <c:v>60.734519836855767</c:v>
                </c:pt>
                <c:pt idx="2">
                  <c:v>53.525862068965509</c:v>
                </c:pt>
                <c:pt idx="3">
                  <c:v>62.829625509825725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E-4779-94CD-8A429789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41206383"/>
        <c:axId val="1"/>
        <c:axId val="0"/>
      </c:bar3DChart>
      <c:dateAx>
        <c:axId val="194120638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A8A8A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8A8A8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41206383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chemeClr val="tx1">
              <a:lumMod val="65000"/>
              <a:lumOff val="3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231238742216047"/>
          <c:y val="4.2424021321659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/>
          </a:pPr>
          <a:endParaRPr lang="es-ES"/>
        </a:p>
      </c:txPr>
    </c:title>
    <c:autoTitleDeleted val="0"/>
    <c:view3D>
      <c:rotX val="20"/>
      <c:hPercent val="26"/>
      <c:rotY val="0"/>
      <c:depthPercent val="44"/>
      <c:rAngAx val="1"/>
    </c:view3D>
    <c:floor>
      <c:thickness val="0"/>
      <c:spPr>
        <a:noFill/>
        <a:ln w="12700">
          <a:solidFill>
            <a:srgbClr val="A8A8A8"/>
          </a:solidFill>
          <a:prstDash val="solid"/>
        </a:ln>
      </c:spPr>
    </c:floor>
    <c:sideWall>
      <c:thickness val="0"/>
      <c:spPr>
        <a:noFill/>
        <a:ln w="3175">
          <a:solidFill>
            <a:srgbClr val="A8A8A8"/>
          </a:solidFill>
          <a:prstDash val="solid"/>
        </a:ln>
      </c:spPr>
    </c:sideWall>
    <c:backWall>
      <c:thickness val="0"/>
      <c:spPr>
        <a:noFill/>
        <a:ln w="3175">
          <a:solidFill>
            <a:srgbClr val="A8A8A8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345251616784541E-2"/>
          <c:y val="1.818180473055403E-2"/>
          <c:w val="0.95276816137765208"/>
          <c:h val="0.79999940814437731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'Captura de datos'!$C$86:$C$88</c:f>
              <c:strCache>
                <c:ptCount val="3"/>
                <c:pt idx="0">
                  <c:v>Me siento orgulloso de trabajar en esta empresa</c:v>
                </c:pt>
                <c:pt idx="1">
                  <c:v>Aprendo todos los días mejoras formas de hacer el trabajo</c:v>
                </c:pt>
                <c:pt idx="2">
                  <c:v>Mi puesto de trabajo es interesante y desafiante</c:v>
                </c:pt>
              </c:strCache>
            </c:strRef>
          </c:cat>
          <c:val>
            <c:numRef>
              <c:f>'Captura de datos'!$K$86:$K$88</c:f>
              <c:numCache>
                <c:formatCode>0.00</c:formatCode>
                <c:ptCount val="3"/>
                <c:pt idx="0">
                  <c:v>85.833333333333343</c:v>
                </c:pt>
                <c:pt idx="1">
                  <c:v>85.483870967741922</c:v>
                </c:pt>
                <c:pt idx="2">
                  <c:v>81.451612903225794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6-47B4-ACEE-375A7F9A3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41210127"/>
        <c:axId val="1"/>
        <c:axId val="0"/>
      </c:bar3DChart>
      <c:catAx>
        <c:axId val="1941210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A8A8A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8A8A8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41210127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17056590947715"/>
          <c:y val="4.21688483908064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/>
          </a:pPr>
          <a:endParaRPr lang="es-ES"/>
        </a:p>
      </c:txPr>
    </c:title>
    <c:autoTitleDeleted val="0"/>
    <c:view3D>
      <c:rotX val="20"/>
      <c:hPercent val="26"/>
      <c:rotY val="0"/>
      <c:depthPercent val="41"/>
      <c:rAngAx val="1"/>
    </c:view3D>
    <c:floor>
      <c:thickness val="0"/>
      <c:spPr>
        <a:noFill/>
        <a:ln w="12700">
          <a:solidFill>
            <a:srgbClr val="A8A8A8"/>
          </a:solidFill>
          <a:prstDash val="solid"/>
        </a:ln>
      </c:spPr>
    </c:floor>
    <c:sideWall>
      <c:thickness val="0"/>
      <c:spPr>
        <a:noFill/>
        <a:ln w="3175">
          <a:solidFill>
            <a:srgbClr val="A8A8A8"/>
          </a:solidFill>
          <a:prstDash val="solid"/>
        </a:ln>
      </c:spPr>
    </c:sideWall>
    <c:backWall>
      <c:thickness val="0"/>
      <c:spPr>
        <a:noFill/>
        <a:ln w="3175">
          <a:solidFill>
            <a:srgbClr val="A8A8A8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276414372853476E-2"/>
          <c:y val="5.4216907339004951E-2"/>
          <c:w val="0.95284533932662063"/>
          <c:h val="0.5843377790981644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'Captura de datos'!$C$110:$C$115</c:f>
              <c:strCache>
                <c:ptCount val="6"/>
                <c:pt idx="0">
                  <c:v>Hay reconocimiento a mi grupo de trabajo al superar las metas esperadas</c:v>
                </c:pt>
                <c:pt idx="1">
                  <c:v>En la empresa hay un ambiente abierto a la creatividad de los trabajadores y empleados</c:v>
                </c:pt>
                <c:pt idx="2">
                  <c:v>La empresa es honesta al cumplir con los acuerdos generados con el personal</c:v>
                </c:pt>
                <c:pt idx="3">
                  <c:v>La empresa contrata personal con capacidades diferentes</c:v>
                </c:pt>
                <c:pt idx="4">
                  <c:v>Se comparten los beneficios con el personal cuando los resultados superan las metas</c:v>
                </c:pt>
                <c:pt idx="5">
                  <c:v>Las tareas en mi area de trabajo las pueden realizar indistintamente un hombre o una mujer</c:v>
                </c:pt>
              </c:strCache>
            </c:strRef>
          </c:cat>
          <c:val>
            <c:numRef>
              <c:f>'Captura de datos'!$K$110:$K$115</c:f>
              <c:numCache>
                <c:formatCode>0.00</c:formatCode>
                <c:ptCount val="6"/>
                <c:pt idx="0">
                  <c:v>49.137931034482762</c:v>
                </c:pt>
                <c:pt idx="1">
                  <c:v>49.137931034482762</c:v>
                </c:pt>
                <c:pt idx="2">
                  <c:v>48.275862068965516</c:v>
                </c:pt>
                <c:pt idx="3">
                  <c:v>45.833333333333336</c:v>
                </c:pt>
                <c:pt idx="4">
                  <c:v>36.666666666666671</c:v>
                </c:pt>
                <c:pt idx="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1-4638-AF5C-FF1A16F09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41210959"/>
        <c:axId val="1"/>
        <c:axId val="0"/>
      </c:bar3DChart>
      <c:catAx>
        <c:axId val="194121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A8A8A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8A8A8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41210959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chemeClr val="tx1">
              <a:lumMod val="65000"/>
              <a:lumOff val="3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encuesta_clima_laboral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encuesta_clima_laboral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encuesta_clima_laboral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encuesta_clima_laboral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encuesta_clima_laboral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233362</xdr:colOff>
      <xdr:row>6</xdr:row>
      <xdr:rowOff>38100</xdr:rowOff>
    </xdr:to>
    <xdr:pic>
      <xdr:nvPicPr>
        <xdr:cNvPr id="8" name="Imagen 7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EA645F2E-7B81-4D9B-9D42-0EB78D8A1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50025</xdr:colOff>
      <xdr:row>2</xdr:row>
      <xdr:rowOff>95503</xdr:rowOff>
    </xdr:from>
    <xdr:to>
      <xdr:col>6</xdr:col>
      <xdr:colOff>335775</xdr:colOff>
      <xdr:row>5</xdr:row>
      <xdr:rowOff>253</xdr:rowOff>
    </xdr:to>
    <xdr:sp macro="" textlink="">
      <xdr:nvSpPr>
        <xdr:cNvPr id="9" name="Rectángulo: esquinas redondeadas 8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1F346088-AA6B-4399-805A-2522AB9BAE11}"/>
            </a:ext>
          </a:extLst>
        </xdr:cNvPr>
        <xdr:cNvSpPr/>
      </xdr:nvSpPr>
      <xdr:spPr>
        <a:xfrm>
          <a:off x="2564625" y="4574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136574</xdr:colOff>
      <xdr:row>2</xdr:row>
      <xdr:rowOff>73838</xdr:rowOff>
    </xdr:from>
    <xdr:to>
      <xdr:col>8</xdr:col>
      <xdr:colOff>631874</xdr:colOff>
      <xdr:row>5</xdr:row>
      <xdr:rowOff>26213</xdr:rowOff>
    </xdr:to>
    <xdr:pic>
      <xdr:nvPicPr>
        <xdr:cNvPr id="10" name="Imagen 9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8A3635B2-F239-4D05-9334-DA624D124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4357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740624</xdr:colOff>
      <xdr:row>2</xdr:row>
      <xdr:rowOff>73838</xdr:rowOff>
    </xdr:from>
    <xdr:to>
      <xdr:col>9</xdr:col>
      <xdr:colOff>397724</xdr:colOff>
      <xdr:row>5</xdr:row>
      <xdr:rowOff>26213</xdr:rowOff>
    </xdr:to>
    <xdr:pic>
      <xdr:nvPicPr>
        <xdr:cNvPr id="11" name="Imagen 10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7107D082-CD30-4D4C-9351-AEF9218FC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4357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604874</xdr:colOff>
      <xdr:row>2</xdr:row>
      <xdr:rowOff>73838</xdr:rowOff>
    </xdr:from>
    <xdr:to>
      <xdr:col>7</xdr:col>
      <xdr:colOff>261974</xdr:colOff>
      <xdr:row>5</xdr:row>
      <xdr:rowOff>26213</xdr:rowOff>
    </xdr:to>
    <xdr:pic>
      <xdr:nvPicPr>
        <xdr:cNvPr id="12" name="Imagen 11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2677EAC0-43B8-43E7-B62E-6E21FBD1D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4357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370724</xdr:colOff>
      <xdr:row>2</xdr:row>
      <xdr:rowOff>73838</xdr:rowOff>
    </xdr:from>
    <xdr:to>
      <xdr:col>8</xdr:col>
      <xdr:colOff>27824</xdr:colOff>
      <xdr:row>5</xdr:row>
      <xdr:rowOff>26213</xdr:rowOff>
    </xdr:to>
    <xdr:pic>
      <xdr:nvPicPr>
        <xdr:cNvPr id="13" name="Imagen 12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D852E947-5638-4242-BE69-C777DF35E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4357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76236</xdr:colOff>
      <xdr:row>7</xdr:row>
      <xdr:rowOff>3188</xdr:rowOff>
    </xdr:from>
    <xdr:to>
      <xdr:col>9</xdr:col>
      <xdr:colOff>474036</xdr:colOff>
      <xdr:row>18</xdr:row>
      <xdr:rowOff>155663</xdr:rowOff>
    </xdr:to>
    <xdr:pic>
      <xdr:nvPicPr>
        <xdr:cNvPr id="14" name="Imagen 13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824A23D8-92F3-4DA4-892F-9431F82F3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12700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19</xdr:row>
      <xdr:rowOff>103988</xdr:rowOff>
    </xdr:from>
    <xdr:to>
      <xdr:col>4</xdr:col>
      <xdr:colOff>735974</xdr:colOff>
      <xdr:row>31</xdr:row>
      <xdr:rowOff>75488</xdr:rowOff>
    </xdr:to>
    <xdr:pic>
      <xdr:nvPicPr>
        <xdr:cNvPr id="15" name="Imagen 14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60539D7C-F8E1-481B-B27B-37B79ECDD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35425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6</xdr:row>
      <xdr:rowOff>178613</xdr:rowOff>
    </xdr:from>
    <xdr:to>
      <xdr:col>4</xdr:col>
      <xdr:colOff>735974</xdr:colOff>
      <xdr:row>18</xdr:row>
      <xdr:rowOff>150113</xdr:rowOff>
    </xdr:to>
    <xdr:pic>
      <xdr:nvPicPr>
        <xdr:cNvPr id="16" name="Imagen 15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2E3C4464-707E-46D4-A958-B1530B41C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12644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76236</xdr:colOff>
      <xdr:row>19</xdr:row>
      <xdr:rowOff>100014</xdr:rowOff>
    </xdr:from>
    <xdr:to>
      <xdr:col>9</xdr:col>
      <xdr:colOff>474036</xdr:colOff>
      <xdr:row>31</xdr:row>
      <xdr:rowOff>71514</xdr:rowOff>
    </xdr:to>
    <xdr:pic>
      <xdr:nvPicPr>
        <xdr:cNvPr id="17" name="Imagen 16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1FB69344-70CB-49D1-B9A5-5C51F146E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353853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11</xdr:row>
      <xdr:rowOff>95250</xdr:rowOff>
    </xdr:from>
    <xdr:to>
      <xdr:col>25</xdr:col>
      <xdr:colOff>47625</xdr:colOff>
      <xdr:row>36</xdr:row>
      <xdr:rowOff>85725</xdr:rowOff>
    </xdr:to>
    <xdr:graphicFrame macro="">
      <xdr:nvGraphicFramePr>
        <xdr:cNvPr id="2144" name="Chart 2">
          <a:extLst>
            <a:ext uri="{FF2B5EF4-FFF2-40B4-BE49-F238E27FC236}">
              <a16:creationId xmlns:a16="http://schemas.microsoft.com/office/drawing/2014/main" id="{1B875619-C5E1-9FFA-4B13-4124599FC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66675</xdr:rowOff>
    </xdr:from>
    <xdr:to>
      <xdr:col>21</xdr:col>
      <xdr:colOff>342900</xdr:colOff>
      <xdr:row>79</xdr:row>
      <xdr:rowOff>47625</xdr:rowOff>
    </xdr:to>
    <xdr:graphicFrame macro="">
      <xdr:nvGraphicFramePr>
        <xdr:cNvPr id="2145" name="Chart 4">
          <a:extLst>
            <a:ext uri="{FF2B5EF4-FFF2-40B4-BE49-F238E27FC236}">
              <a16:creationId xmlns:a16="http://schemas.microsoft.com/office/drawing/2014/main" id="{EEB4D78C-90B0-0BF0-33CD-00AA48D28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66675</xdr:colOff>
      <xdr:row>56</xdr:row>
      <xdr:rowOff>104775</xdr:rowOff>
    </xdr:from>
    <xdr:to>
      <xdr:col>29</xdr:col>
      <xdr:colOff>76200</xdr:colOff>
      <xdr:row>79</xdr:row>
      <xdr:rowOff>114300</xdr:rowOff>
    </xdr:to>
    <xdr:graphicFrame macro="">
      <xdr:nvGraphicFramePr>
        <xdr:cNvPr id="2146" name="Chart 5">
          <a:extLst>
            <a:ext uri="{FF2B5EF4-FFF2-40B4-BE49-F238E27FC236}">
              <a16:creationId xmlns:a16="http://schemas.microsoft.com/office/drawing/2014/main" id="{43E39355-28EC-7CCB-80DA-DF819B446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323850</xdr:colOff>
      <xdr:row>97</xdr:row>
      <xdr:rowOff>161925</xdr:rowOff>
    </xdr:from>
    <xdr:to>
      <xdr:col>26</xdr:col>
      <xdr:colOff>723900</xdr:colOff>
      <xdr:row>112</xdr:row>
      <xdr:rowOff>38100</xdr:rowOff>
    </xdr:to>
    <xdr:graphicFrame macro="">
      <xdr:nvGraphicFramePr>
        <xdr:cNvPr id="2147" name="Chart 7">
          <a:extLst>
            <a:ext uri="{FF2B5EF4-FFF2-40B4-BE49-F238E27FC236}">
              <a16:creationId xmlns:a16="http://schemas.microsoft.com/office/drawing/2014/main" id="{3446F0AB-8762-6454-E92F-01A139E0F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28575</xdr:colOff>
      <xdr:row>114</xdr:row>
      <xdr:rowOff>95250</xdr:rowOff>
    </xdr:from>
    <xdr:to>
      <xdr:col>27</xdr:col>
      <xdr:colOff>523875</xdr:colOff>
      <xdr:row>137</xdr:row>
      <xdr:rowOff>66675</xdr:rowOff>
    </xdr:to>
    <xdr:graphicFrame macro="">
      <xdr:nvGraphicFramePr>
        <xdr:cNvPr id="2148" name="Chart 8">
          <a:extLst>
            <a:ext uri="{FF2B5EF4-FFF2-40B4-BE49-F238E27FC236}">
              <a16:creationId xmlns:a16="http://schemas.microsoft.com/office/drawing/2014/main" id="{1B594C4A-C604-9C15-59EC-1891509B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showGridLines="0" tabSelected="1" workbookViewId="0">
      <selection activeCell="M15" sqref="M15"/>
    </sheetView>
  </sheetViews>
  <sheetFormatPr baseColWidth="10" defaultRowHeight="14.25"/>
  <cols>
    <col min="1" max="16384" width="11" style="12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M115"/>
  <sheetViews>
    <sheetView showGridLines="0" zoomScale="90" zoomScaleNormal="90" workbookViewId="0">
      <selection activeCell="U90" sqref="U90"/>
    </sheetView>
  </sheetViews>
  <sheetFormatPr baseColWidth="10" defaultColWidth="10.25" defaultRowHeight="20.100000000000001" customHeight="1"/>
  <cols>
    <col min="1" max="1" width="2.625" style="5" customWidth="1"/>
    <col min="2" max="2" width="9.875" style="5" customWidth="1"/>
    <col min="3" max="3" width="7.875" style="5" customWidth="1"/>
    <col min="4" max="13" width="9.625" style="5" customWidth="1"/>
    <col min="14" max="34" width="8.625" style="5" customWidth="1"/>
    <col min="35" max="35" width="29.25" style="5" customWidth="1"/>
    <col min="36" max="39" width="10.75" style="5" customWidth="1"/>
    <col min="40" max="16384" width="10.25" style="5"/>
  </cols>
  <sheetData>
    <row r="1" spans="1:39" ht="12" customHeight="1">
      <c r="A1" s="1"/>
      <c r="B1" s="2"/>
      <c r="C1" s="3"/>
      <c r="D1" s="3"/>
      <c r="E1" s="115" t="s">
        <v>73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3"/>
      <c r="AJ1" s="3"/>
      <c r="AK1" s="3"/>
      <c r="AL1" s="3"/>
      <c r="AM1" s="4"/>
    </row>
    <row r="2" spans="1:39" ht="12" customHeight="1">
      <c r="A2" s="6"/>
      <c r="B2" s="7"/>
      <c r="C2" s="8"/>
      <c r="D2" s="8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8"/>
      <c r="AJ2" s="8"/>
      <c r="AK2" s="8"/>
      <c r="AL2" s="8"/>
      <c r="AM2" s="10"/>
    </row>
    <row r="3" spans="1:39" ht="12" customHeight="1">
      <c r="A3" s="6"/>
      <c r="B3" s="7"/>
      <c r="C3" s="8"/>
      <c r="D3" s="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8"/>
      <c r="AJ3" s="8"/>
      <c r="AK3" s="8"/>
      <c r="AL3" s="8"/>
      <c r="AM3" s="10"/>
    </row>
    <row r="4" spans="1:39" ht="12" customHeight="1">
      <c r="A4" s="6"/>
      <c r="B4" s="7"/>
      <c r="C4" s="8"/>
      <c r="D4" s="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8"/>
      <c r="AJ4" s="8"/>
      <c r="AK4" s="8"/>
      <c r="AL4" s="8"/>
      <c r="AM4" s="10"/>
    </row>
    <row r="5" spans="1:39" ht="12" customHeight="1">
      <c r="A5" s="6"/>
      <c r="B5" s="7"/>
      <c r="C5" s="8"/>
      <c r="D5" s="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8"/>
      <c r="AJ5" s="8"/>
      <c r="AK5" s="8"/>
      <c r="AL5" s="8"/>
      <c r="AM5" s="10"/>
    </row>
    <row r="6" spans="1:39" ht="12" customHeight="1">
      <c r="A6" s="6"/>
      <c r="B6" s="11"/>
      <c r="C6" s="8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8"/>
      <c r="AJ6" s="8"/>
      <c r="AK6" s="8"/>
      <c r="AL6" s="8"/>
      <c r="AM6" s="10"/>
    </row>
    <row r="7" spans="1:39" ht="20.100000000000001" customHeight="1">
      <c r="A7" s="6"/>
      <c r="B7" s="34" t="s">
        <v>67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9"/>
      <c r="Z7" s="9"/>
      <c r="AA7" s="118" t="s">
        <v>0</v>
      </c>
      <c r="AB7" s="118"/>
      <c r="AC7" s="119"/>
      <c r="AD7" s="119"/>
      <c r="AE7" s="119"/>
      <c r="AF7" s="119"/>
      <c r="AG7" s="119"/>
      <c r="AH7" s="9"/>
      <c r="AI7" s="8"/>
      <c r="AJ7" s="8"/>
      <c r="AK7" s="8"/>
      <c r="AL7" s="8"/>
      <c r="AM7" s="10"/>
    </row>
    <row r="8" spans="1:39" ht="12" customHeight="1">
      <c r="A8" s="6"/>
      <c r="B8" s="35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2"/>
      <c r="Z8" s="12"/>
      <c r="AA8" s="12"/>
      <c r="AB8" s="12"/>
      <c r="AC8" s="14"/>
      <c r="AD8" s="14"/>
      <c r="AE8" s="14"/>
      <c r="AF8" s="14"/>
      <c r="AG8" s="14"/>
      <c r="AH8" s="12"/>
      <c r="AI8" s="8"/>
      <c r="AJ8" s="8"/>
      <c r="AK8" s="8"/>
      <c r="AL8" s="8"/>
      <c r="AM8" s="10"/>
    </row>
    <row r="9" spans="1:39" ht="20.100000000000001" customHeight="1">
      <c r="A9" s="6"/>
      <c r="B9" s="34" t="s">
        <v>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9"/>
      <c r="Z9" s="9"/>
      <c r="AA9" s="9"/>
      <c r="AB9" s="9"/>
      <c r="AC9" s="9"/>
      <c r="AD9" s="9"/>
      <c r="AE9" s="9"/>
      <c r="AF9" s="9"/>
      <c r="AG9" s="9"/>
      <c r="AH9" s="9"/>
      <c r="AI9" s="8"/>
      <c r="AJ9" s="8"/>
      <c r="AK9" s="8"/>
      <c r="AL9" s="8"/>
      <c r="AM9" s="10"/>
    </row>
    <row r="10" spans="1:39" ht="12.95" customHeight="1">
      <c r="A10" s="6"/>
      <c r="B10" s="7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8"/>
      <c r="AJ10" s="8"/>
      <c r="AK10" s="8"/>
      <c r="AL10" s="8"/>
      <c r="AM10" s="10"/>
    </row>
    <row r="11" spans="1:39" ht="20.100000000000001" customHeight="1">
      <c r="A11" s="6"/>
      <c r="B11" s="109" t="s">
        <v>2</v>
      </c>
      <c r="C11" s="109"/>
      <c r="D11" s="109"/>
      <c r="E11" s="109" t="s">
        <v>3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0"/>
      <c r="AI11" s="108" t="s">
        <v>4</v>
      </c>
      <c r="AJ11" s="108" t="s">
        <v>5</v>
      </c>
      <c r="AK11" s="8"/>
      <c r="AL11" s="8"/>
      <c r="AM11" s="10"/>
    </row>
    <row r="12" spans="1:39" ht="20.100000000000001" customHeight="1">
      <c r="A12" s="6"/>
      <c r="B12" s="44" t="s">
        <v>6</v>
      </c>
      <c r="C12" s="44" t="s">
        <v>7</v>
      </c>
      <c r="D12" s="44" t="s">
        <v>8</v>
      </c>
      <c r="E12" s="47">
        <v>1</v>
      </c>
      <c r="F12" s="47">
        <v>2</v>
      </c>
      <c r="G12" s="47">
        <v>3</v>
      </c>
      <c r="H12" s="47">
        <v>4</v>
      </c>
      <c r="I12" s="47">
        <v>5</v>
      </c>
      <c r="J12" s="47">
        <v>6</v>
      </c>
      <c r="K12" s="47">
        <v>7</v>
      </c>
      <c r="L12" s="47">
        <v>8</v>
      </c>
      <c r="M12" s="47">
        <v>9</v>
      </c>
      <c r="N12" s="47">
        <v>10</v>
      </c>
      <c r="O12" s="47">
        <v>11</v>
      </c>
      <c r="P12" s="47">
        <v>12</v>
      </c>
      <c r="Q12" s="47">
        <v>13</v>
      </c>
      <c r="R12" s="47">
        <v>14</v>
      </c>
      <c r="S12" s="47">
        <v>15</v>
      </c>
      <c r="T12" s="47">
        <v>16</v>
      </c>
      <c r="U12" s="47">
        <v>17</v>
      </c>
      <c r="V12" s="47">
        <v>18</v>
      </c>
      <c r="W12" s="47">
        <v>19</v>
      </c>
      <c r="X12" s="47">
        <v>20</v>
      </c>
      <c r="Y12" s="47">
        <v>21</v>
      </c>
      <c r="Z12" s="47">
        <v>22</v>
      </c>
      <c r="AA12" s="47">
        <v>23</v>
      </c>
      <c r="AB12" s="47">
        <v>24</v>
      </c>
      <c r="AC12" s="47">
        <v>25</v>
      </c>
      <c r="AD12" s="47">
        <v>26</v>
      </c>
      <c r="AE12" s="47">
        <v>27</v>
      </c>
      <c r="AF12" s="47">
        <v>28</v>
      </c>
      <c r="AG12" s="47">
        <v>29</v>
      </c>
      <c r="AH12" s="47">
        <v>30</v>
      </c>
      <c r="AI12" s="108"/>
      <c r="AJ12" s="108"/>
      <c r="AK12" s="8"/>
      <c r="AL12" s="8"/>
      <c r="AM12" s="10"/>
    </row>
    <row r="13" spans="1:39" ht="12.75" customHeight="1">
      <c r="A13" s="6"/>
      <c r="B13" s="45">
        <v>1</v>
      </c>
      <c r="C13" s="45"/>
      <c r="D13" s="46"/>
      <c r="E13" s="53">
        <v>5</v>
      </c>
      <c r="F13" s="53">
        <v>3</v>
      </c>
      <c r="G13" s="53">
        <v>5</v>
      </c>
      <c r="H13" s="53">
        <v>5</v>
      </c>
      <c r="I13" s="53">
        <v>3</v>
      </c>
      <c r="J13" s="53">
        <v>3</v>
      </c>
      <c r="K13" s="53">
        <v>5</v>
      </c>
      <c r="L13" s="53">
        <v>2</v>
      </c>
      <c r="M13" s="53">
        <v>4</v>
      </c>
      <c r="N13" s="53">
        <v>4</v>
      </c>
      <c r="O13" s="53">
        <v>3</v>
      </c>
      <c r="P13" s="53">
        <v>4</v>
      </c>
      <c r="Q13" s="53">
        <v>2</v>
      </c>
      <c r="R13" s="53">
        <v>4</v>
      </c>
      <c r="S13" s="53">
        <v>4</v>
      </c>
      <c r="T13" s="53">
        <v>3</v>
      </c>
      <c r="U13" s="53">
        <v>1</v>
      </c>
      <c r="V13" s="53">
        <v>5</v>
      </c>
      <c r="W13" s="53">
        <v>2</v>
      </c>
      <c r="X13" s="53">
        <v>2</v>
      </c>
      <c r="Y13" s="53">
        <v>2</v>
      </c>
      <c r="Z13" s="53">
        <v>2</v>
      </c>
      <c r="AA13" s="53">
        <v>4</v>
      </c>
      <c r="AB13" s="53">
        <v>3</v>
      </c>
      <c r="AC13" s="53">
        <v>3</v>
      </c>
      <c r="AD13" s="53">
        <v>3</v>
      </c>
      <c r="AE13" s="53">
        <v>2</v>
      </c>
      <c r="AF13" s="53">
        <v>1</v>
      </c>
      <c r="AG13" s="53">
        <v>2</v>
      </c>
      <c r="AH13" s="55">
        <v>2</v>
      </c>
      <c r="AI13" s="58"/>
      <c r="AJ13" s="60">
        <f>AVERAGE(E13:AH13)</f>
        <v>3.1</v>
      </c>
      <c r="AK13" s="8"/>
      <c r="AL13" s="8"/>
      <c r="AM13" s="10"/>
    </row>
    <row r="14" spans="1:39" ht="12.75" customHeight="1">
      <c r="A14" s="6"/>
      <c r="B14" s="45">
        <v>2</v>
      </c>
      <c r="C14" s="45"/>
      <c r="D14" s="46"/>
      <c r="E14" s="53">
        <v>5</v>
      </c>
      <c r="F14" s="53">
        <v>5</v>
      </c>
      <c r="G14" s="53">
        <v>5</v>
      </c>
      <c r="H14" s="53">
        <v>5</v>
      </c>
      <c r="I14" s="53">
        <v>4</v>
      </c>
      <c r="J14" s="53">
        <v>5</v>
      </c>
      <c r="K14" s="53">
        <v>5</v>
      </c>
      <c r="L14" s="53">
        <v>5</v>
      </c>
      <c r="M14" s="53">
        <v>5</v>
      </c>
      <c r="N14" s="53">
        <v>5</v>
      </c>
      <c r="O14" s="53">
        <v>5</v>
      </c>
      <c r="P14" s="53">
        <v>5</v>
      </c>
      <c r="Q14" s="53">
        <v>5</v>
      </c>
      <c r="R14" s="53">
        <v>5</v>
      </c>
      <c r="S14" s="53">
        <v>5</v>
      </c>
      <c r="T14" s="53">
        <v>5</v>
      </c>
      <c r="U14" s="53">
        <v>5</v>
      </c>
      <c r="V14" s="53">
        <v>5</v>
      </c>
      <c r="W14" s="53">
        <v>5</v>
      </c>
      <c r="X14" s="53">
        <v>5</v>
      </c>
      <c r="Y14" s="53">
        <v>5</v>
      </c>
      <c r="Z14" s="54"/>
      <c r="AA14" s="53">
        <v>5</v>
      </c>
      <c r="AB14" s="53">
        <v>5</v>
      </c>
      <c r="AC14" s="53">
        <v>5</v>
      </c>
      <c r="AD14" s="53">
        <v>5</v>
      </c>
      <c r="AE14" s="53">
        <v>5</v>
      </c>
      <c r="AF14" s="53">
        <v>3</v>
      </c>
      <c r="AG14" s="53">
        <v>3</v>
      </c>
      <c r="AH14" s="55">
        <v>5</v>
      </c>
      <c r="AI14" s="59" t="s">
        <v>9</v>
      </c>
      <c r="AJ14" s="60">
        <f t="shared" ref="AJ14:AJ62" si="0">AVERAGE(E14:AH14)</f>
        <v>4.8275862068965516</v>
      </c>
      <c r="AK14" s="8"/>
      <c r="AL14" s="8"/>
      <c r="AM14" s="10"/>
    </row>
    <row r="15" spans="1:39" ht="12.75" customHeight="1">
      <c r="A15" s="6"/>
      <c r="B15" s="45">
        <v>3</v>
      </c>
      <c r="C15" s="45"/>
      <c r="D15" s="46"/>
      <c r="E15" s="53">
        <v>5</v>
      </c>
      <c r="F15" s="53">
        <v>3</v>
      </c>
      <c r="G15" s="53">
        <v>5</v>
      </c>
      <c r="H15" s="53">
        <v>3</v>
      </c>
      <c r="I15" s="53">
        <v>5</v>
      </c>
      <c r="J15" s="53">
        <v>5</v>
      </c>
      <c r="K15" s="53">
        <v>5</v>
      </c>
      <c r="L15" s="53">
        <v>3</v>
      </c>
      <c r="M15" s="53">
        <v>5</v>
      </c>
      <c r="N15" s="53">
        <v>4</v>
      </c>
      <c r="O15" s="53">
        <v>5</v>
      </c>
      <c r="P15" s="53">
        <v>5</v>
      </c>
      <c r="Q15" s="53">
        <v>2</v>
      </c>
      <c r="R15" s="53">
        <v>3</v>
      </c>
      <c r="S15" s="53">
        <v>2</v>
      </c>
      <c r="T15" s="53">
        <v>3</v>
      </c>
      <c r="U15" s="53">
        <v>5</v>
      </c>
      <c r="V15" s="53">
        <v>5</v>
      </c>
      <c r="W15" s="53">
        <v>1</v>
      </c>
      <c r="X15" s="53">
        <v>5</v>
      </c>
      <c r="Y15" s="53">
        <v>3</v>
      </c>
      <c r="Z15" s="53">
        <v>3</v>
      </c>
      <c r="AA15" s="53">
        <v>3</v>
      </c>
      <c r="AB15" s="53">
        <v>3</v>
      </c>
      <c r="AC15" s="53">
        <v>2</v>
      </c>
      <c r="AD15" s="53">
        <v>3</v>
      </c>
      <c r="AE15" s="53">
        <v>1</v>
      </c>
      <c r="AF15" s="53">
        <v>3</v>
      </c>
      <c r="AG15" s="53">
        <v>5</v>
      </c>
      <c r="AH15" s="55">
        <v>1</v>
      </c>
      <c r="AI15" s="59"/>
      <c r="AJ15" s="60">
        <f t="shared" si="0"/>
        <v>3.5333333333333332</v>
      </c>
      <c r="AK15" s="8"/>
      <c r="AL15" s="8"/>
      <c r="AM15" s="10"/>
    </row>
    <row r="16" spans="1:39" ht="12.75" customHeight="1">
      <c r="A16" s="6"/>
      <c r="B16" s="45">
        <v>4</v>
      </c>
      <c r="C16" s="45"/>
      <c r="D16" s="46"/>
      <c r="E16" s="53">
        <v>5</v>
      </c>
      <c r="F16" s="53">
        <v>5</v>
      </c>
      <c r="G16" s="53">
        <v>5</v>
      </c>
      <c r="H16" s="53">
        <v>4</v>
      </c>
      <c r="I16" s="53">
        <v>4</v>
      </c>
      <c r="J16" s="53">
        <v>5</v>
      </c>
      <c r="K16" s="53">
        <v>5</v>
      </c>
      <c r="L16" s="53">
        <v>1</v>
      </c>
      <c r="M16" s="53">
        <v>4</v>
      </c>
      <c r="N16" s="53">
        <v>4</v>
      </c>
      <c r="O16" s="53">
        <v>5</v>
      </c>
      <c r="P16" s="53">
        <v>1</v>
      </c>
      <c r="Q16" s="53">
        <v>4</v>
      </c>
      <c r="R16" s="53">
        <v>3</v>
      </c>
      <c r="S16" s="53">
        <v>4</v>
      </c>
      <c r="T16" s="53">
        <v>3</v>
      </c>
      <c r="U16" s="53">
        <v>1</v>
      </c>
      <c r="V16" s="53">
        <v>3</v>
      </c>
      <c r="W16" s="53">
        <v>1</v>
      </c>
      <c r="X16" s="53">
        <v>1</v>
      </c>
      <c r="Y16" s="53">
        <v>1</v>
      </c>
      <c r="Z16" s="53">
        <v>1</v>
      </c>
      <c r="AA16" s="53">
        <v>1</v>
      </c>
      <c r="AB16" s="53">
        <v>1</v>
      </c>
      <c r="AC16" s="53">
        <v>1</v>
      </c>
      <c r="AD16" s="53">
        <v>3</v>
      </c>
      <c r="AE16" s="53">
        <v>1</v>
      </c>
      <c r="AF16" s="53">
        <v>1</v>
      </c>
      <c r="AG16" s="53">
        <v>5</v>
      </c>
      <c r="AH16" s="55">
        <v>1</v>
      </c>
      <c r="AI16" s="59"/>
      <c r="AJ16" s="60">
        <f t="shared" si="0"/>
        <v>2.8</v>
      </c>
      <c r="AK16" s="8"/>
      <c r="AL16" s="8"/>
      <c r="AM16" s="10"/>
    </row>
    <row r="17" spans="1:39" ht="12.75" customHeight="1">
      <c r="A17" s="6"/>
      <c r="B17" s="45">
        <v>5</v>
      </c>
      <c r="C17" s="45"/>
      <c r="D17" s="46"/>
      <c r="E17" s="53">
        <v>5</v>
      </c>
      <c r="F17" s="53">
        <v>5</v>
      </c>
      <c r="G17" s="53">
        <v>5</v>
      </c>
      <c r="H17" s="53">
        <v>3</v>
      </c>
      <c r="I17" s="53">
        <v>3</v>
      </c>
      <c r="J17" s="53">
        <v>3</v>
      </c>
      <c r="K17" s="53">
        <v>3</v>
      </c>
      <c r="L17" s="53">
        <v>2</v>
      </c>
      <c r="M17" s="53">
        <v>3</v>
      </c>
      <c r="N17" s="53">
        <v>3</v>
      </c>
      <c r="O17" s="53">
        <v>4</v>
      </c>
      <c r="P17" s="53">
        <v>5</v>
      </c>
      <c r="Q17" s="53">
        <v>4</v>
      </c>
      <c r="R17" s="53">
        <v>3</v>
      </c>
      <c r="S17" s="53">
        <v>3</v>
      </c>
      <c r="T17" s="53">
        <v>3</v>
      </c>
      <c r="U17" s="53">
        <v>3</v>
      </c>
      <c r="V17" s="53">
        <v>4</v>
      </c>
      <c r="W17" s="53">
        <v>1</v>
      </c>
      <c r="X17" s="53">
        <v>2</v>
      </c>
      <c r="Y17" s="53">
        <v>3</v>
      </c>
      <c r="Z17" s="53">
        <v>3</v>
      </c>
      <c r="AA17" s="53">
        <v>4</v>
      </c>
      <c r="AB17" s="53">
        <v>5</v>
      </c>
      <c r="AC17" s="53">
        <v>3</v>
      </c>
      <c r="AD17" s="53">
        <v>3</v>
      </c>
      <c r="AE17" s="53">
        <v>1</v>
      </c>
      <c r="AF17" s="53">
        <v>4</v>
      </c>
      <c r="AG17" s="53">
        <v>3</v>
      </c>
      <c r="AH17" s="55">
        <v>2</v>
      </c>
      <c r="AI17" s="59"/>
      <c r="AJ17" s="60">
        <f t="shared" si="0"/>
        <v>3.2666666666666666</v>
      </c>
      <c r="AK17" s="8"/>
      <c r="AL17" s="8"/>
      <c r="AM17" s="10"/>
    </row>
    <row r="18" spans="1:39" ht="12.75" customHeight="1">
      <c r="A18" s="6"/>
      <c r="B18" s="45">
        <v>6</v>
      </c>
      <c r="C18" s="45"/>
      <c r="D18" s="46"/>
      <c r="E18" s="53">
        <v>5</v>
      </c>
      <c r="F18" s="53">
        <v>3</v>
      </c>
      <c r="G18" s="53">
        <v>1</v>
      </c>
      <c r="H18" s="53">
        <v>1</v>
      </c>
      <c r="I18" s="53">
        <v>1</v>
      </c>
      <c r="J18" s="53">
        <v>3</v>
      </c>
      <c r="K18" s="53">
        <v>2</v>
      </c>
      <c r="L18" s="53">
        <v>1</v>
      </c>
      <c r="M18" s="53">
        <v>3</v>
      </c>
      <c r="N18" s="53">
        <v>1</v>
      </c>
      <c r="O18" s="53">
        <v>3</v>
      </c>
      <c r="P18" s="53">
        <v>1</v>
      </c>
      <c r="Q18" s="53">
        <v>1</v>
      </c>
      <c r="R18" s="53">
        <v>1</v>
      </c>
      <c r="S18" s="53">
        <v>1</v>
      </c>
      <c r="T18" s="53">
        <v>2</v>
      </c>
      <c r="U18" s="53">
        <v>2</v>
      </c>
      <c r="V18" s="53">
        <v>3</v>
      </c>
      <c r="W18" s="53">
        <v>1</v>
      </c>
      <c r="X18" s="53">
        <v>1</v>
      </c>
      <c r="Y18" s="53">
        <v>2</v>
      </c>
      <c r="Z18" s="53">
        <v>3</v>
      </c>
      <c r="AA18" s="53">
        <v>3</v>
      </c>
      <c r="AB18" s="53">
        <v>2</v>
      </c>
      <c r="AC18" s="53">
        <v>2</v>
      </c>
      <c r="AD18" s="53">
        <v>1</v>
      </c>
      <c r="AE18" s="53">
        <v>1</v>
      </c>
      <c r="AF18" s="53">
        <v>1</v>
      </c>
      <c r="AG18" s="53">
        <v>3</v>
      </c>
      <c r="AH18" s="55">
        <v>1</v>
      </c>
      <c r="AI18" s="59"/>
      <c r="AJ18" s="60">
        <f t="shared" si="0"/>
        <v>1.8666666666666667</v>
      </c>
      <c r="AK18" s="8"/>
      <c r="AL18" s="8"/>
      <c r="AM18" s="10"/>
    </row>
    <row r="19" spans="1:39" ht="12.75" customHeight="1">
      <c r="A19" s="6"/>
      <c r="B19" s="45">
        <v>7</v>
      </c>
      <c r="C19" s="45"/>
      <c r="D19" s="46"/>
      <c r="E19" s="53">
        <v>5</v>
      </c>
      <c r="F19" s="53">
        <v>4</v>
      </c>
      <c r="G19" s="53">
        <v>4</v>
      </c>
      <c r="H19" s="53">
        <v>3</v>
      </c>
      <c r="I19" s="53">
        <v>4</v>
      </c>
      <c r="J19" s="53">
        <v>4</v>
      </c>
      <c r="K19" s="53">
        <v>4</v>
      </c>
      <c r="L19" s="53">
        <v>4</v>
      </c>
      <c r="M19" s="53">
        <v>3</v>
      </c>
      <c r="N19" s="53">
        <v>4</v>
      </c>
      <c r="O19" s="53">
        <v>4</v>
      </c>
      <c r="P19" s="53">
        <v>4</v>
      </c>
      <c r="Q19" s="53">
        <v>1</v>
      </c>
      <c r="R19" s="53">
        <v>1</v>
      </c>
      <c r="S19" s="54"/>
      <c r="T19" s="53">
        <v>4</v>
      </c>
      <c r="U19" s="53">
        <v>4</v>
      </c>
      <c r="V19" s="53">
        <v>5</v>
      </c>
      <c r="W19" s="53">
        <v>1</v>
      </c>
      <c r="X19" s="53">
        <v>4</v>
      </c>
      <c r="Y19" s="53">
        <v>4</v>
      </c>
      <c r="Z19" s="53">
        <v>4</v>
      </c>
      <c r="AA19" s="53">
        <v>4</v>
      </c>
      <c r="AB19" s="53">
        <v>3</v>
      </c>
      <c r="AC19" s="53">
        <v>4</v>
      </c>
      <c r="AD19" s="53">
        <v>3</v>
      </c>
      <c r="AE19" s="53">
        <v>1</v>
      </c>
      <c r="AF19" s="53">
        <v>4</v>
      </c>
      <c r="AG19" s="53">
        <v>4</v>
      </c>
      <c r="AH19" s="55">
        <v>4</v>
      </c>
      <c r="AI19" s="59" t="s">
        <v>9</v>
      </c>
      <c r="AJ19" s="60">
        <f t="shared" si="0"/>
        <v>3.5172413793103448</v>
      </c>
      <c r="AK19" s="8"/>
      <c r="AL19" s="8"/>
      <c r="AM19" s="10"/>
    </row>
    <row r="20" spans="1:39" ht="12.75" customHeight="1">
      <c r="A20" s="6"/>
      <c r="B20" s="45">
        <v>8</v>
      </c>
      <c r="C20" s="45"/>
      <c r="D20" s="46"/>
      <c r="E20" s="53">
        <v>5</v>
      </c>
      <c r="F20" s="53">
        <v>5</v>
      </c>
      <c r="G20" s="53">
        <v>4</v>
      </c>
      <c r="H20" s="53">
        <v>3</v>
      </c>
      <c r="I20" s="53">
        <v>1</v>
      </c>
      <c r="J20" s="53">
        <v>5</v>
      </c>
      <c r="K20" s="53">
        <v>1</v>
      </c>
      <c r="L20" s="53">
        <v>4</v>
      </c>
      <c r="M20" s="53">
        <v>3</v>
      </c>
      <c r="N20" s="53">
        <v>3</v>
      </c>
      <c r="O20" s="53">
        <v>3</v>
      </c>
      <c r="P20" s="53">
        <v>1</v>
      </c>
      <c r="Q20" s="53">
        <v>3</v>
      </c>
      <c r="R20" s="53">
        <v>3</v>
      </c>
      <c r="S20" s="53">
        <v>3</v>
      </c>
      <c r="T20" s="53">
        <v>2</v>
      </c>
      <c r="U20" s="53">
        <v>1</v>
      </c>
      <c r="V20" s="53">
        <v>3</v>
      </c>
      <c r="W20" s="53">
        <v>5</v>
      </c>
      <c r="X20" s="53">
        <v>1</v>
      </c>
      <c r="Y20" s="53">
        <v>3</v>
      </c>
      <c r="Z20" s="53">
        <v>1</v>
      </c>
      <c r="AA20" s="53">
        <v>3</v>
      </c>
      <c r="AB20" s="53">
        <v>3</v>
      </c>
      <c r="AC20" s="53">
        <v>2</v>
      </c>
      <c r="AD20" s="53">
        <v>4</v>
      </c>
      <c r="AE20" s="53">
        <v>2</v>
      </c>
      <c r="AF20" s="53">
        <v>3</v>
      </c>
      <c r="AG20" s="53">
        <v>3</v>
      </c>
      <c r="AH20" s="55">
        <v>3</v>
      </c>
      <c r="AI20" s="59"/>
      <c r="AJ20" s="60">
        <f t="shared" si="0"/>
        <v>2.8666666666666667</v>
      </c>
      <c r="AK20" s="8"/>
      <c r="AL20" s="8"/>
      <c r="AM20" s="10"/>
    </row>
    <row r="21" spans="1:39" ht="12.75" customHeight="1">
      <c r="A21" s="6"/>
      <c r="B21" s="45">
        <v>9</v>
      </c>
      <c r="C21" s="45"/>
      <c r="D21" s="46"/>
      <c r="E21" s="53">
        <v>5</v>
      </c>
      <c r="F21" s="53">
        <v>5</v>
      </c>
      <c r="G21" s="53">
        <v>5</v>
      </c>
      <c r="H21" s="53">
        <v>4</v>
      </c>
      <c r="I21" s="53">
        <v>2</v>
      </c>
      <c r="J21" s="53">
        <v>3</v>
      </c>
      <c r="K21" s="53">
        <v>4</v>
      </c>
      <c r="L21" s="53">
        <v>3</v>
      </c>
      <c r="M21" s="53">
        <v>2</v>
      </c>
      <c r="N21" s="53">
        <v>2</v>
      </c>
      <c r="O21" s="53">
        <v>2</v>
      </c>
      <c r="P21" s="53">
        <v>1</v>
      </c>
      <c r="Q21" s="53">
        <v>3</v>
      </c>
      <c r="R21" s="53">
        <v>2</v>
      </c>
      <c r="S21" s="53">
        <v>2</v>
      </c>
      <c r="T21" s="53">
        <v>3</v>
      </c>
      <c r="U21" s="53">
        <v>3</v>
      </c>
      <c r="V21" s="53">
        <v>5</v>
      </c>
      <c r="W21" s="53">
        <v>2</v>
      </c>
      <c r="X21" s="53">
        <v>3</v>
      </c>
      <c r="Y21" s="53">
        <v>3</v>
      </c>
      <c r="Z21" s="53">
        <v>4</v>
      </c>
      <c r="AA21" s="53">
        <v>3</v>
      </c>
      <c r="AB21" s="53">
        <v>4</v>
      </c>
      <c r="AC21" s="53">
        <v>4</v>
      </c>
      <c r="AD21" s="53">
        <v>3</v>
      </c>
      <c r="AE21" s="53">
        <v>3</v>
      </c>
      <c r="AF21" s="53">
        <v>4</v>
      </c>
      <c r="AG21" s="53">
        <v>2</v>
      </c>
      <c r="AH21" s="55">
        <v>3</v>
      </c>
      <c r="AI21" s="59"/>
      <c r="AJ21" s="60">
        <f t="shared" si="0"/>
        <v>3.1333333333333333</v>
      </c>
      <c r="AK21" s="8"/>
      <c r="AL21" s="8"/>
      <c r="AM21" s="10"/>
    </row>
    <row r="22" spans="1:39" ht="12.75" customHeight="1">
      <c r="A22" s="6"/>
      <c r="B22" s="45">
        <v>10</v>
      </c>
      <c r="C22" s="45"/>
      <c r="D22" s="46"/>
      <c r="E22" s="53">
        <v>5</v>
      </c>
      <c r="F22" s="53">
        <v>5</v>
      </c>
      <c r="G22" s="53">
        <v>5</v>
      </c>
      <c r="H22" s="53">
        <v>5</v>
      </c>
      <c r="I22" s="53">
        <v>3</v>
      </c>
      <c r="J22" s="53">
        <v>5</v>
      </c>
      <c r="K22" s="53">
        <v>5</v>
      </c>
      <c r="L22" s="53">
        <v>3</v>
      </c>
      <c r="M22" s="53">
        <v>3</v>
      </c>
      <c r="N22" s="53">
        <v>5</v>
      </c>
      <c r="O22" s="53">
        <v>5</v>
      </c>
      <c r="P22" s="53">
        <v>3</v>
      </c>
      <c r="Q22" s="53">
        <v>3</v>
      </c>
      <c r="R22" s="53">
        <v>5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6"/>
      <c r="AI22" s="59" t="s">
        <v>9</v>
      </c>
      <c r="AJ22" s="60">
        <f t="shared" si="0"/>
        <v>4.2857142857142856</v>
      </c>
      <c r="AK22" s="8"/>
      <c r="AL22" s="8"/>
      <c r="AM22" s="10"/>
    </row>
    <row r="23" spans="1:39" ht="12.75" customHeight="1">
      <c r="A23" s="6"/>
      <c r="B23" s="45">
        <v>11</v>
      </c>
      <c r="C23" s="45"/>
      <c r="D23" s="46"/>
      <c r="E23" s="53">
        <v>5</v>
      </c>
      <c r="F23" s="53">
        <v>5</v>
      </c>
      <c r="G23" s="53">
        <v>5</v>
      </c>
      <c r="H23" s="53">
        <v>5</v>
      </c>
      <c r="I23" s="53">
        <v>4</v>
      </c>
      <c r="J23" s="53">
        <v>4</v>
      </c>
      <c r="K23" s="53">
        <v>5</v>
      </c>
      <c r="L23" s="53">
        <v>3</v>
      </c>
      <c r="M23" s="53">
        <v>5</v>
      </c>
      <c r="N23" s="53">
        <v>5</v>
      </c>
      <c r="O23" s="53">
        <v>4</v>
      </c>
      <c r="P23" s="53">
        <v>5</v>
      </c>
      <c r="Q23" s="53">
        <v>5</v>
      </c>
      <c r="R23" s="53">
        <v>5</v>
      </c>
      <c r="S23" s="53">
        <v>5</v>
      </c>
      <c r="T23" s="53">
        <v>4</v>
      </c>
      <c r="U23" s="53">
        <v>3</v>
      </c>
      <c r="V23" s="53">
        <v>2</v>
      </c>
      <c r="W23" s="53">
        <v>1</v>
      </c>
      <c r="X23" s="53">
        <v>1</v>
      </c>
      <c r="Y23" s="53">
        <v>3</v>
      </c>
      <c r="Z23" s="53">
        <v>2</v>
      </c>
      <c r="AA23" s="53">
        <v>2</v>
      </c>
      <c r="AB23" s="53">
        <v>3</v>
      </c>
      <c r="AC23" s="53">
        <v>1</v>
      </c>
      <c r="AD23" s="53">
        <v>3</v>
      </c>
      <c r="AE23" s="53">
        <v>2</v>
      </c>
      <c r="AF23" s="53">
        <v>1</v>
      </c>
      <c r="AG23" s="53">
        <v>5</v>
      </c>
      <c r="AH23" s="55">
        <v>3</v>
      </c>
      <c r="AI23" s="59"/>
      <c r="AJ23" s="60">
        <f t="shared" si="0"/>
        <v>3.5333333333333332</v>
      </c>
      <c r="AK23" s="8"/>
      <c r="AL23" s="8"/>
      <c r="AM23" s="10"/>
    </row>
    <row r="24" spans="1:39" ht="12.75" customHeight="1">
      <c r="A24" s="6"/>
      <c r="B24" s="45">
        <v>12</v>
      </c>
      <c r="C24" s="45"/>
      <c r="D24" s="46"/>
      <c r="E24" s="53">
        <v>5</v>
      </c>
      <c r="F24" s="54"/>
      <c r="G24" s="53">
        <v>5</v>
      </c>
      <c r="H24" s="53">
        <v>4</v>
      </c>
      <c r="I24" s="53">
        <v>5</v>
      </c>
      <c r="J24" s="53">
        <v>3</v>
      </c>
      <c r="K24" s="53">
        <v>5</v>
      </c>
      <c r="L24" s="53">
        <v>5</v>
      </c>
      <c r="M24" s="53">
        <v>5</v>
      </c>
      <c r="N24" s="53">
        <v>3</v>
      </c>
      <c r="O24" s="53">
        <v>5</v>
      </c>
      <c r="P24" s="53">
        <v>5</v>
      </c>
      <c r="Q24" s="53">
        <v>5</v>
      </c>
      <c r="R24" s="53">
        <v>5</v>
      </c>
      <c r="S24" s="53">
        <v>2</v>
      </c>
      <c r="T24" s="53">
        <v>3</v>
      </c>
      <c r="U24" s="53">
        <v>1</v>
      </c>
      <c r="V24" s="53">
        <v>3</v>
      </c>
      <c r="W24" s="53">
        <v>1</v>
      </c>
      <c r="X24" s="53">
        <v>5</v>
      </c>
      <c r="Y24" s="53">
        <v>3</v>
      </c>
      <c r="Z24" s="53">
        <v>1</v>
      </c>
      <c r="AA24" s="53">
        <v>5</v>
      </c>
      <c r="AB24" s="53">
        <v>3</v>
      </c>
      <c r="AC24" s="53">
        <v>1</v>
      </c>
      <c r="AD24" s="53">
        <v>1</v>
      </c>
      <c r="AE24" s="53">
        <v>1</v>
      </c>
      <c r="AF24" s="53">
        <v>3</v>
      </c>
      <c r="AG24" s="53">
        <v>3</v>
      </c>
      <c r="AH24" s="55">
        <v>1</v>
      </c>
      <c r="AI24" s="59" t="s">
        <v>9</v>
      </c>
      <c r="AJ24" s="60">
        <f t="shared" si="0"/>
        <v>3.3448275862068964</v>
      </c>
      <c r="AK24" s="8"/>
      <c r="AL24" s="8"/>
      <c r="AM24" s="10"/>
    </row>
    <row r="25" spans="1:39" ht="12.75" customHeight="1">
      <c r="A25" s="6"/>
      <c r="B25" s="45">
        <v>13</v>
      </c>
      <c r="C25" s="45"/>
      <c r="D25" s="46"/>
      <c r="E25" s="53">
        <v>5</v>
      </c>
      <c r="F25" s="53">
        <v>5</v>
      </c>
      <c r="G25" s="53">
        <v>4</v>
      </c>
      <c r="H25" s="53">
        <v>3</v>
      </c>
      <c r="I25" s="53">
        <v>3</v>
      </c>
      <c r="J25" s="53">
        <v>3</v>
      </c>
      <c r="K25" s="53">
        <v>3</v>
      </c>
      <c r="L25" s="53">
        <v>5</v>
      </c>
      <c r="M25" s="53">
        <v>4</v>
      </c>
      <c r="N25" s="53">
        <v>3</v>
      </c>
      <c r="O25" s="53">
        <v>3</v>
      </c>
      <c r="P25" s="53">
        <v>3</v>
      </c>
      <c r="Q25" s="53">
        <v>3</v>
      </c>
      <c r="R25" s="53">
        <v>4</v>
      </c>
      <c r="S25" s="53">
        <v>4</v>
      </c>
      <c r="T25" s="53">
        <v>3</v>
      </c>
      <c r="U25" s="53">
        <v>3</v>
      </c>
      <c r="V25" s="53">
        <v>4</v>
      </c>
      <c r="W25" s="53">
        <v>2</v>
      </c>
      <c r="X25" s="53">
        <v>3</v>
      </c>
      <c r="Y25" s="53">
        <v>3</v>
      </c>
      <c r="Z25" s="53">
        <v>3</v>
      </c>
      <c r="AA25" s="53">
        <v>4</v>
      </c>
      <c r="AB25" s="53">
        <v>4</v>
      </c>
      <c r="AC25" s="53">
        <v>5</v>
      </c>
      <c r="AD25" s="53">
        <v>3</v>
      </c>
      <c r="AE25" s="53">
        <v>3</v>
      </c>
      <c r="AF25" s="53">
        <v>5</v>
      </c>
      <c r="AG25" s="53">
        <v>5</v>
      </c>
      <c r="AH25" s="55">
        <v>4</v>
      </c>
      <c r="AI25" s="59"/>
      <c r="AJ25" s="60">
        <f t="shared" si="0"/>
        <v>3.6333333333333333</v>
      </c>
      <c r="AK25" s="8"/>
      <c r="AL25" s="8"/>
      <c r="AM25" s="10"/>
    </row>
    <row r="26" spans="1:39" ht="12.75" customHeight="1">
      <c r="A26" s="6"/>
      <c r="B26" s="45">
        <v>14</v>
      </c>
      <c r="C26" s="45"/>
      <c r="D26" s="46"/>
      <c r="E26" s="53">
        <v>5</v>
      </c>
      <c r="F26" s="53">
        <v>4</v>
      </c>
      <c r="G26" s="53">
        <v>4</v>
      </c>
      <c r="H26" s="53">
        <v>2</v>
      </c>
      <c r="I26" s="53">
        <v>2</v>
      </c>
      <c r="J26" s="53">
        <v>4</v>
      </c>
      <c r="K26" s="53">
        <v>4</v>
      </c>
      <c r="L26" s="53">
        <v>1</v>
      </c>
      <c r="M26" s="53">
        <v>4</v>
      </c>
      <c r="N26" s="53">
        <v>2</v>
      </c>
      <c r="O26" s="53">
        <v>2</v>
      </c>
      <c r="P26" s="53">
        <v>2</v>
      </c>
      <c r="Q26" s="53">
        <v>4</v>
      </c>
      <c r="R26" s="53">
        <v>2</v>
      </c>
      <c r="S26" s="53">
        <v>2</v>
      </c>
      <c r="T26" s="53">
        <v>2</v>
      </c>
      <c r="U26" s="53">
        <v>3</v>
      </c>
      <c r="V26" s="53">
        <v>5</v>
      </c>
      <c r="W26" s="53">
        <v>2</v>
      </c>
      <c r="X26" s="53">
        <v>5</v>
      </c>
      <c r="Y26" s="53">
        <v>4</v>
      </c>
      <c r="Z26" s="53">
        <v>3</v>
      </c>
      <c r="AA26" s="53">
        <v>3</v>
      </c>
      <c r="AB26" s="53">
        <v>2</v>
      </c>
      <c r="AC26" s="53">
        <v>3</v>
      </c>
      <c r="AD26" s="53">
        <v>3</v>
      </c>
      <c r="AE26" s="53">
        <v>1</v>
      </c>
      <c r="AF26" s="53">
        <v>1</v>
      </c>
      <c r="AG26" s="53">
        <v>5</v>
      </c>
      <c r="AH26" s="56"/>
      <c r="AI26" s="59" t="s">
        <v>9</v>
      </c>
      <c r="AJ26" s="60">
        <f t="shared" si="0"/>
        <v>2.9655172413793105</v>
      </c>
      <c r="AK26" s="8"/>
      <c r="AL26" s="8"/>
      <c r="AM26" s="10"/>
    </row>
    <row r="27" spans="1:39" ht="12.75" customHeight="1">
      <c r="A27" s="6"/>
      <c r="B27" s="45">
        <v>15</v>
      </c>
      <c r="C27" s="45"/>
      <c r="D27" s="46"/>
      <c r="E27" s="53">
        <v>5</v>
      </c>
      <c r="F27" s="53">
        <v>5</v>
      </c>
      <c r="G27" s="53">
        <v>3</v>
      </c>
      <c r="H27" s="53">
        <v>2</v>
      </c>
      <c r="I27" s="53">
        <v>2</v>
      </c>
      <c r="J27" s="53">
        <v>3</v>
      </c>
      <c r="K27" s="53">
        <v>5</v>
      </c>
      <c r="L27" s="53">
        <v>5</v>
      </c>
      <c r="M27" s="53">
        <v>5</v>
      </c>
      <c r="N27" s="53">
        <v>3</v>
      </c>
      <c r="O27" s="53">
        <v>5</v>
      </c>
      <c r="P27" s="53">
        <v>5</v>
      </c>
      <c r="Q27" s="53">
        <v>3</v>
      </c>
      <c r="R27" s="53">
        <v>3</v>
      </c>
      <c r="S27" s="53">
        <v>3</v>
      </c>
      <c r="T27" s="53">
        <v>3</v>
      </c>
      <c r="U27" s="53">
        <v>3</v>
      </c>
      <c r="V27" s="53">
        <v>5</v>
      </c>
      <c r="W27" s="53">
        <v>1</v>
      </c>
      <c r="X27" s="53">
        <v>3</v>
      </c>
      <c r="Y27" s="53">
        <v>5</v>
      </c>
      <c r="Z27" s="53">
        <v>2</v>
      </c>
      <c r="AA27" s="53">
        <v>3</v>
      </c>
      <c r="AB27" s="53">
        <v>5</v>
      </c>
      <c r="AC27" s="53">
        <v>2</v>
      </c>
      <c r="AD27" s="53">
        <v>3</v>
      </c>
      <c r="AE27" s="53">
        <v>1</v>
      </c>
      <c r="AF27" s="53">
        <v>3</v>
      </c>
      <c r="AG27" s="53">
        <v>3</v>
      </c>
      <c r="AH27" s="55">
        <v>1</v>
      </c>
      <c r="AI27" s="59"/>
      <c r="AJ27" s="60">
        <f t="shared" si="0"/>
        <v>3.3333333333333335</v>
      </c>
      <c r="AK27" s="8"/>
      <c r="AL27" s="8"/>
      <c r="AM27" s="10"/>
    </row>
    <row r="28" spans="1:39" ht="12.75" customHeight="1">
      <c r="A28" s="6"/>
      <c r="B28" s="45">
        <v>16</v>
      </c>
      <c r="C28" s="45"/>
      <c r="D28" s="46"/>
      <c r="E28" s="53">
        <v>5</v>
      </c>
      <c r="F28" s="53">
        <v>5</v>
      </c>
      <c r="G28" s="53">
        <v>5</v>
      </c>
      <c r="H28" s="53">
        <v>5</v>
      </c>
      <c r="I28" s="53">
        <v>4</v>
      </c>
      <c r="J28" s="53">
        <v>5</v>
      </c>
      <c r="K28" s="53">
        <v>5</v>
      </c>
      <c r="L28" s="53">
        <v>5</v>
      </c>
      <c r="M28" s="53">
        <v>5</v>
      </c>
      <c r="N28" s="53">
        <v>4</v>
      </c>
      <c r="O28" s="53">
        <v>5</v>
      </c>
      <c r="P28" s="53">
        <v>5</v>
      </c>
      <c r="Q28" s="53">
        <v>4</v>
      </c>
      <c r="R28" s="53">
        <v>4</v>
      </c>
      <c r="S28" s="53">
        <v>5</v>
      </c>
      <c r="T28" s="53">
        <v>5</v>
      </c>
      <c r="U28" s="53">
        <v>3</v>
      </c>
      <c r="V28" s="53">
        <v>5</v>
      </c>
      <c r="W28" s="53">
        <v>1</v>
      </c>
      <c r="X28" s="53">
        <v>3</v>
      </c>
      <c r="Y28" s="53">
        <v>3</v>
      </c>
      <c r="Z28" s="53">
        <v>3</v>
      </c>
      <c r="AA28" s="53">
        <v>3</v>
      </c>
      <c r="AB28" s="53">
        <v>3</v>
      </c>
      <c r="AC28" s="53">
        <v>3</v>
      </c>
      <c r="AD28" s="53">
        <v>5</v>
      </c>
      <c r="AE28" s="53">
        <v>3</v>
      </c>
      <c r="AF28" s="53">
        <v>3</v>
      </c>
      <c r="AG28" s="53">
        <v>3</v>
      </c>
      <c r="AH28" s="55">
        <v>3</v>
      </c>
      <c r="AI28" s="59"/>
      <c r="AJ28" s="60">
        <f t="shared" si="0"/>
        <v>4</v>
      </c>
      <c r="AK28" s="8"/>
      <c r="AL28" s="8"/>
      <c r="AM28" s="10"/>
    </row>
    <row r="29" spans="1:39" ht="12.75" customHeight="1">
      <c r="A29" s="6"/>
      <c r="B29" s="45">
        <v>17</v>
      </c>
      <c r="C29" s="45"/>
      <c r="D29" s="46"/>
      <c r="E29" s="53">
        <v>5</v>
      </c>
      <c r="F29" s="53">
        <v>5</v>
      </c>
      <c r="G29" s="53">
        <v>5</v>
      </c>
      <c r="H29" s="53">
        <v>4</v>
      </c>
      <c r="I29" s="53">
        <v>4</v>
      </c>
      <c r="J29" s="53">
        <v>5</v>
      </c>
      <c r="K29" s="53">
        <v>5</v>
      </c>
      <c r="L29" s="53">
        <v>5</v>
      </c>
      <c r="M29" s="53">
        <v>5</v>
      </c>
      <c r="N29" s="53">
        <v>4</v>
      </c>
      <c r="O29" s="53">
        <v>5</v>
      </c>
      <c r="P29" s="53">
        <v>4</v>
      </c>
      <c r="Q29" s="53">
        <v>5</v>
      </c>
      <c r="R29" s="53">
        <v>5</v>
      </c>
      <c r="S29" s="53">
        <v>5</v>
      </c>
      <c r="T29" s="53">
        <v>4</v>
      </c>
      <c r="U29" s="53">
        <v>5</v>
      </c>
      <c r="V29" s="53">
        <v>3</v>
      </c>
      <c r="W29" s="53">
        <v>3</v>
      </c>
      <c r="X29" s="53">
        <v>5</v>
      </c>
      <c r="Y29" s="53">
        <v>5</v>
      </c>
      <c r="Z29" s="53">
        <v>4</v>
      </c>
      <c r="AA29" s="53">
        <v>4</v>
      </c>
      <c r="AB29" s="53">
        <v>3</v>
      </c>
      <c r="AC29" s="53">
        <v>4</v>
      </c>
      <c r="AD29" s="53">
        <v>5</v>
      </c>
      <c r="AE29" s="53">
        <v>3</v>
      </c>
      <c r="AF29" s="53">
        <v>1</v>
      </c>
      <c r="AG29" s="53">
        <v>3</v>
      </c>
      <c r="AH29" s="55">
        <v>5</v>
      </c>
      <c r="AI29" s="59"/>
      <c r="AJ29" s="60">
        <f t="shared" si="0"/>
        <v>4.2666666666666666</v>
      </c>
      <c r="AK29" s="8"/>
      <c r="AL29" s="8"/>
      <c r="AM29" s="10"/>
    </row>
    <row r="30" spans="1:39" ht="12.75" customHeight="1">
      <c r="A30" s="6"/>
      <c r="B30" s="45">
        <v>18</v>
      </c>
      <c r="C30" s="45"/>
      <c r="D30" s="46"/>
      <c r="E30" s="53">
        <v>5</v>
      </c>
      <c r="F30" s="53">
        <v>4</v>
      </c>
      <c r="G30" s="53">
        <v>4</v>
      </c>
      <c r="H30" s="53">
        <v>2</v>
      </c>
      <c r="I30" s="53">
        <v>3</v>
      </c>
      <c r="J30" s="53">
        <v>4</v>
      </c>
      <c r="K30" s="53">
        <v>4</v>
      </c>
      <c r="L30" s="53">
        <v>2</v>
      </c>
      <c r="M30" s="53">
        <v>2</v>
      </c>
      <c r="N30" s="53">
        <v>3</v>
      </c>
      <c r="O30" s="53">
        <v>4</v>
      </c>
      <c r="P30" s="53">
        <v>4</v>
      </c>
      <c r="Q30" s="53">
        <v>2</v>
      </c>
      <c r="R30" s="53">
        <v>3</v>
      </c>
      <c r="S30" s="53">
        <v>5</v>
      </c>
      <c r="T30" s="53">
        <v>2</v>
      </c>
      <c r="U30" s="53">
        <v>2</v>
      </c>
      <c r="V30" s="53">
        <v>4</v>
      </c>
      <c r="W30" s="53">
        <v>1</v>
      </c>
      <c r="X30" s="53">
        <v>3</v>
      </c>
      <c r="Y30" s="53">
        <v>3</v>
      </c>
      <c r="Z30" s="53">
        <v>3</v>
      </c>
      <c r="AA30" s="53">
        <v>3</v>
      </c>
      <c r="AB30" s="53">
        <v>3</v>
      </c>
      <c r="AC30" s="53">
        <v>2</v>
      </c>
      <c r="AD30" s="53">
        <v>2</v>
      </c>
      <c r="AE30" s="53">
        <v>1</v>
      </c>
      <c r="AF30" s="53">
        <v>4</v>
      </c>
      <c r="AG30" s="53">
        <v>3</v>
      </c>
      <c r="AH30" s="55">
        <v>2</v>
      </c>
      <c r="AI30" s="59"/>
      <c r="AJ30" s="60">
        <f t="shared" si="0"/>
        <v>2.9666666666666668</v>
      </c>
      <c r="AK30" s="8"/>
      <c r="AL30" s="8"/>
      <c r="AM30" s="10"/>
    </row>
    <row r="31" spans="1:39" ht="12.75" customHeight="1">
      <c r="A31" s="6"/>
      <c r="B31" s="45">
        <v>19</v>
      </c>
      <c r="C31" s="45"/>
      <c r="D31" s="46"/>
      <c r="E31" s="53">
        <v>5</v>
      </c>
      <c r="F31" s="53">
        <v>4</v>
      </c>
      <c r="G31" s="53">
        <v>3</v>
      </c>
      <c r="H31" s="53">
        <v>3</v>
      </c>
      <c r="I31" s="53">
        <v>3</v>
      </c>
      <c r="J31" s="53">
        <v>5</v>
      </c>
      <c r="K31" s="53">
        <v>5</v>
      </c>
      <c r="L31" s="53">
        <v>3</v>
      </c>
      <c r="M31" s="53">
        <v>5</v>
      </c>
      <c r="N31" s="53">
        <v>5</v>
      </c>
      <c r="O31" s="53">
        <v>5</v>
      </c>
      <c r="P31" s="53">
        <v>4</v>
      </c>
      <c r="Q31" s="53">
        <v>4</v>
      </c>
      <c r="R31" s="53">
        <v>4</v>
      </c>
      <c r="S31" s="53">
        <v>4</v>
      </c>
      <c r="T31" s="53">
        <v>3</v>
      </c>
      <c r="U31" s="53">
        <v>2</v>
      </c>
      <c r="V31" s="53">
        <v>3</v>
      </c>
      <c r="W31" s="53">
        <v>2</v>
      </c>
      <c r="X31" s="53">
        <v>3</v>
      </c>
      <c r="Y31" s="53">
        <v>4</v>
      </c>
      <c r="Z31" s="53">
        <v>2</v>
      </c>
      <c r="AA31" s="53">
        <v>3</v>
      </c>
      <c r="AB31" s="53">
        <v>3</v>
      </c>
      <c r="AC31" s="53">
        <v>4</v>
      </c>
      <c r="AD31" s="53">
        <v>2</v>
      </c>
      <c r="AE31" s="53">
        <v>2</v>
      </c>
      <c r="AF31" s="53">
        <v>3</v>
      </c>
      <c r="AG31" s="53">
        <v>3</v>
      </c>
      <c r="AH31" s="55">
        <v>3</v>
      </c>
      <c r="AI31" s="59"/>
      <c r="AJ31" s="60">
        <f t="shared" si="0"/>
        <v>3.4666666666666668</v>
      </c>
      <c r="AK31" s="8"/>
      <c r="AL31" s="8"/>
      <c r="AM31" s="10"/>
    </row>
    <row r="32" spans="1:39" ht="12.75" customHeight="1">
      <c r="A32" s="6"/>
      <c r="B32" s="45">
        <v>20</v>
      </c>
      <c r="C32" s="45"/>
      <c r="D32" s="46"/>
      <c r="E32" s="53">
        <v>5</v>
      </c>
      <c r="F32" s="53">
        <v>5</v>
      </c>
      <c r="G32" s="53">
        <v>3</v>
      </c>
      <c r="H32" s="53">
        <v>5</v>
      </c>
      <c r="I32" s="53">
        <v>5</v>
      </c>
      <c r="J32" s="53">
        <v>3</v>
      </c>
      <c r="K32" s="53">
        <v>5</v>
      </c>
      <c r="L32" s="53">
        <v>4</v>
      </c>
      <c r="M32" s="53">
        <v>5</v>
      </c>
      <c r="N32" s="53">
        <v>3</v>
      </c>
      <c r="O32" s="53">
        <v>5</v>
      </c>
      <c r="P32" s="53">
        <v>3</v>
      </c>
      <c r="Q32" s="53">
        <v>4</v>
      </c>
      <c r="R32" s="53">
        <v>4</v>
      </c>
      <c r="S32" s="53">
        <v>3</v>
      </c>
      <c r="T32" s="53">
        <v>3</v>
      </c>
      <c r="U32" s="53">
        <v>4</v>
      </c>
      <c r="V32" s="53">
        <v>5</v>
      </c>
      <c r="W32" s="53">
        <v>3</v>
      </c>
      <c r="X32" s="53">
        <v>2</v>
      </c>
      <c r="Y32" s="53">
        <v>3</v>
      </c>
      <c r="Z32" s="53">
        <v>3</v>
      </c>
      <c r="AA32" s="53">
        <v>3</v>
      </c>
      <c r="AB32" s="53">
        <v>4</v>
      </c>
      <c r="AC32" s="53">
        <v>3</v>
      </c>
      <c r="AD32" s="53">
        <v>5</v>
      </c>
      <c r="AE32" s="53">
        <v>5</v>
      </c>
      <c r="AF32" s="53">
        <v>5</v>
      </c>
      <c r="AG32" s="53">
        <v>3</v>
      </c>
      <c r="AH32" s="55">
        <v>3</v>
      </c>
      <c r="AI32" s="59"/>
      <c r="AJ32" s="60">
        <f t="shared" si="0"/>
        <v>3.8666666666666667</v>
      </c>
      <c r="AK32" s="8"/>
      <c r="AL32" s="8"/>
      <c r="AM32" s="10"/>
    </row>
    <row r="33" spans="1:39" ht="12.75" customHeight="1">
      <c r="A33" s="6"/>
      <c r="B33" s="45">
        <v>21</v>
      </c>
      <c r="C33" s="45"/>
      <c r="D33" s="46"/>
      <c r="E33" s="53">
        <v>5</v>
      </c>
      <c r="F33" s="53">
        <v>5</v>
      </c>
      <c r="G33" s="53">
        <v>5</v>
      </c>
      <c r="H33" s="53">
        <v>5</v>
      </c>
      <c r="I33" s="53">
        <v>5</v>
      </c>
      <c r="J33" s="53">
        <v>5</v>
      </c>
      <c r="K33" s="53">
        <v>5</v>
      </c>
      <c r="L33" s="53">
        <v>2</v>
      </c>
      <c r="M33" s="53">
        <v>5</v>
      </c>
      <c r="N33" s="53">
        <v>5</v>
      </c>
      <c r="O33" s="53">
        <v>5</v>
      </c>
      <c r="P33" s="53">
        <v>5</v>
      </c>
      <c r="Q33" s="53">
        <v>4</v>
      </c>
      <c r="R33" s="53">
        <v>3</v>
      </c>
      <c r="S33" s="53">
        <v>4</v>
      </c>
      <c r="T33" s="53">
        <v>3</v>
      </c>
      <c r="U33" s="53">
        <v>3</v>
      </c>
      <c r="V33" s="53">
        <v>5</v>
      </c>
      <c r="W33" s="53">
        <v>3</v>
      </c>
      <c r="X33" s="53">
        <v>3</v>
      </c>
      <c r="Y33" s="53">
        <v>3</v>
      </c>
      <c r="Z33" s="53">
        <v>4</v>
      </c>
      <c r="AA33" s="53">
        <v>3</v>
      </c>
      <c r="AB33" s="53">
        <v>3</v>
      </c>
      <c r="AC33" s="53">
        <v>3</v>
      </c>
      <c r="AD33" s="53">
        <v>3</v>
      </c>
      <c r="AE33" s="53">
        <v>3</v>
      </c>
      <c r="AF33" s="53">
        <v>1</v>
      </c>
      <c r="AG33" s="53">
        <v>3</v>
      </c>
      <c r="AH33" s="55">
        <v>3</v>
      </c>
      <c r="AI33" s="59"/>
      <c r="AJ33" s="60">
        <f t="shared" si="0"/>
        <v>3.8</v>
      </c>
      <c r="AK33" s="8"/>
      <c r="AL33" s="8"/>
      <c r="AM33" s="10"/>
    </row>
    <row r="34" spans="1:39" ht="12.75" customHeight="1">
      <c r="A34" s="6"/>
      <c r="B34" s="45">
        <v>22</v>
      </c>
      <c r="C34" s="45"/>
      <c r="D34" s="46"/>
      <c r="E34" s="53">
        <v>5</v>
      </c>
      <c r="F34" s="53">
        <v>4</v>
      </c>
      <c r="G34" s="53">
        <v>4</v>
      </c>
      <c r="H34" s="53">
        <v>5</v>
      </c>
      <c r="I34" s="53">
        <v>3</v>
      </c>
      <c r="J34" s="53">
        <v>3</v>
      </c>
      <c r="K34" s="53">
        <v>4</v>
      </c>
      <c r="L34" s="53">
        <v>3</v>
      </c>
      <c r="M34" s="53">
        <v>3</v>
      </c>
      <c r="N34" s="53">
        <v>3</v>
      </c>
      <c r="O34" s="53">
        <v>5</v>
      </c>
      <c r="P34" s="53">
        <v>3</v>
      </c>
      <c r="Q34" s="53">
        <v>3</v>
      </c>
      <c r="R34" s="53">
        <v>3</v>
      </c>
      <c r="S34" s="53">
        <v>4</v>
      </c>
      <c r="T34" s="53">
        <v>2</v>
      </c>
      <c r="U34" s="53">
        <v>2</v>
      </c>
      <c r="V34" s="53">
        <v>5</v>
      </c>
      <c r="W34" s="53">
        <v>3</v>
      </c>
      <c r="X34" s="53">
        <v>2</v>
      </c>
      <c r="Y34" s="53">
        <v>3</v>
      </c>
      <c r="Z34" s="53">
        <v>2</v>
      </c>
      <c r="AA34" s="53">
        <v>3</v>
      </c>
      <c r="AB34" s="53">
        <v>3</v>
      </c>
      <c r="AC34" s="53">
        <v>2</v>
      </c>
      <c r="AD34" s="53">
        <v>2</v>
      </c>
      <c r="AE34" s="53">
        <v>2</v>
      </c>
      <c r="AF34" s="53">
        <v>4</v>
      </c>
      <c r="AG34" s="53">
        <v>3</v>
      </c>
      <c r="AH34" s="55">
        <v>2</v>
      </c>
      <c r="AI34" s="59"/>
      <c r="AJ34" s="60">
        <f t="shared" si="0"/>
        <v>3.1666666666666665</v>
      </c>
      <c r="AK34" s="8"/>
      <c r="AL34" s="8"/>
      <c r="AM34" s="10"/>
    </row>
    <row r="35" spans="1:39" ht="12.75" customHeight="1">
      <c r="A35" s="6"/>
      <c r="B35" s="45">
        <v>23</v>
      </c>
      <c r="C35" s="45"/>
      <c r="D35" s="46"/>
      <c r="E35" s="53">
        <v>5</v>
      </c>
      <c r="F35" s="53">
        <v>5</v>
      </c>
      <c r="G35" s="53">
        <v>5</v>
      </c>
      <c r="H35" s="53">
        <v>5</v>
      </c>
      <c r="I35" s="53">
        <v>5</v>
      </c>
      <c r="J35" s="53">
        <v>5</v>
      </c>
      <c r="K35" s="53">
        <v>5</v>
      </c>
      <c r="L35" s="53">
        <v>5</v>
      </c>
      <c r="M35" s="53">
        <v>3</v>
      </c>
      <c r="N35" s="53">
        <v>5</v>
      </c>
      <c r="O35" s="53">
        <v>5</v>
      </c>
      <c r="P35" s="53">
        <v>5</v>
      </c>
      <c r="Q35" s="53">
        <v>5</v>
      </c>
      <c r="R35" s="53">
        <v>4</v>
      </c>
      <c r="S35" s="53">
        <v>5</v>
      </c>
      <c r="T35" s="53">
        <v>4</v>
      </c>
      <c r="U35" s="53">
        <v>5</v>
      </c>
      <c r="V35" s="53">
        <v>5</v>
      </c>
      <c r="W35" s="53">
        <v>1</v>
      </c>
      <c r="X35" s="53">
        <v>1</v>
      </c>
      <c r="Y35" s="53">
        <v>4</v>
      </c>
      <c r="Z35" s="53">
        <v>4</v>
      </c>
      <c r="AA35" s="53">
        <v>4</v>
      </c>
      <c r="AB35" s="53">
        <v>5</v>
      </c>
      <c r="AC35" s="53">
        <v>5</v>
      </c>
      <c r="AD35" s="53">
        <v>5</v>
      </c>
      <c r="AE35" s="53">
        <v>3</v>
      </c>
      <c r="AF35" s="53">
        <v>1</v>
      </c>
      <c r="AG35" s="53">
        <v>3</v>
      </c>
      <c r="AH35" s="55">
        <v>3</v>
      </c>
      <c r="AI35" s="59"/>
      <c r="AJ35" s="60">
        <f t="shared" si="0"/>
        <v>4.166666666666667</v>
      </c>
      <c r="AK35" s="8"/>
      <c r="AL35" s="8"/>
      <c r="AM35" s="10"/>
    </row>
    <row r="36" spans="1:39" ht="12.75" customHeight="1">
      <c r="A36" s="6"/>
      <c r="B36" s="45">
        <v>24</v>
      </c>
      <c r="C36" s="45"/>
      <c r="D36" s="46"/>
      <c r="E36" s="53">
        <v>5</v>
      </c>
      <c r="F36" s="53">
        <v>4</v>
      </c>
      <c r="G36" s="53">
        <v>5</v>
      </c>
      <c r="H36" s="53">
        <v>5</v>
      </c>
      <c r="I36" s="53">
        <v>5</v>
      </c>
      <c r="J36" s="53">
        <v>5</v>
      </c>
      <c r="K36" s="53">
        <v>3</v>
      </c>
      <c r="L36" s="53">
        <v>3</v>
      </c>
      <c r="M36" s="53">
        <v>2</v>
      </c>
      <c r="N36" s="53">
        <v>3</v>
      </c>
      <c r="O36" s="53">
        <v>4</v>
      </c>
      <c r="P36" s="53">
        <v>3</v>
      </c>
      <c r="Q36" s="53">
        <v>3</v>
      </c>
      <c r="R36" s="53">
        <v>4</v>
      </c>
      <c r="S36" s="53">
        <v>3</v>
      </c>
      <c r="T36" s="53">
        <v>3</v>
      </c>
      <c r="U36" s="53"/>
      <c r="V36" s="53">
        <v>5</v>
      </c>
      <c r="W36" s="53">
        <v>3</v>
      </c>
      <c r="X36" s="53">
        <v>3</v>
      </c>
      <c r="Y36" s="53">
        <v>3</v>
      </c>
      <c r="Z36" s="53">
        <v>4</v>
      </c>
      <c r="AA36" s="53">
        <v>3</v>
      </c>
      <c r="AB36" s="53">
        <v>3</v>
      </c>
      <c r="AC36" s="53">
        <v>3</v>
      </c>
      <c r="AD36" s="53">
        <v>4</v>
      </c>
      <c r="AE36" s="53">
        <v>3</v>
      </c>
      <c r="AF36" s="53">
        <v>2</v>
      </c>
      <c r="AG36" s="53">
        <v>3</v>
      </c>
      <c r="AH36" s="55">
        <v>3</v>
      </c>
      <c r="AI36" s="59"/>
      <c r="AJ36" s="60">
        <f t="shared" si="0"/>
        <v>3.5172413793103448</v>
      </c>
      <c r="AK36" s="8"/>
      <c r="AL36" s="8"/>
      <c r="AM36" s="10"/>
    </row>
    <row r="37" spans="1:39" ht="12.75" customHeight="1">
      <c r="A37" s="6"/>
      <c r="B37" s="45">
        <v>25</v>
      </c>
      <c r="C37" s="45"/>
      <c r="D37" s="46"/>
      <c r="E37" s="53">
        <v>5</v>
      </c>
      <c r="F37" s="53">
        <v>3</v>
      </c>
      <c r="G37" s="53">
        <v>5</v>
      </c>
      <c r="H37" s="53">
        <v>4</v>
      </c>
      <c r="I37" s="53">
        <v>3</v>
      </c>
      <c r="J37" s="53">
        <v>3</v>
      </c>
      <c r="K37" s="53">
        <v>3</v>
      </c>
      <c r="L37" s="53">
        <v>3</v>
      </c>
      <c r="M37" s="53">
        <v>2</v>
      </c>
      <c r="N37" s="53">
        <v>3</v>
      </c>
      <c r="O37" s="53">
        <v>1</v>
      </c>
      <c r="P37" s="53">
        <v>4</v>
      </c>
      <c r="Q37" s="53">
        <v>2</v>
      </c>
      <c r="R37" s="53">
        <v>4</v>
      </c>
      <c r="S37" s="53">
        <v>4</v>
      </c>
      <c r="T37" s="53">
        <v>3</v>
      </c>
      <c r="U37" s="53">
        <v>3</v>
      </c>
      <c r="V37" s="53">
        <v>2</v>
      </c>
      <c r="W37" s="53">
        <v>4</v>
      </c>
      <c r="X37" s="53">
        <v>5</v>
      </c>
      <c r="Y37" s="53">
        <v>4</v>
      </c>
      <c r="Z37" s="53">
        <v>4</v>
      </c>
      <c r="AA37" s="53">
        <v>3</v>
      </c>
      <c r="AB37" s="53">
        <v>3</v>
      </c>
      <c r="AC37" s="53">
        <v>4</v>
      </c>
      <c r="AD37" s="53">
        <v>4</v>
      </c>
      <c r="AE37" s="53">
        <v>2</v>
      </c>
      <c r="AF37" s="53">
        <v>2</v>
      </c>
      <c r="AG37" s="53">
        <v>4</v>
      </c>
      <c r="AH37" s="55">
        <v>4</v>
      </c>
      <c r="AI37" s="59"/>
      <c r="AJ37" s="60">
        <f t="shared" si="0"/>
        <v>3.3333333333333335</v>
      </c>
      <c r="AK37" s="8"/>
      <c r="AL37" s="8"/>
      <c r="AM37" s="10"/>
    </row>
    <row r="38" spans="1:39" ht="12.75" customHeight="1">
      <c r="A38" s="6"/>
      <c r="B38" s="45">
        <v>26</v>
      </c>
      <c r="C38" s="45"/>
      <c r="D38" s="46"/>
      <c r="E38" s="53">
        <v>5</v>
      </c>
      <c r="F38" s="53">
        <v>5</v>
      </c>
      <c r="G38" s="53">
        <v>4</v>
      </c>
      <c r="H38" s="53">
        <v>3</v>
      </c>
      <c r="I38" s="53">
        <v>3</v>
      </c>
      <c r="J38" s="53">
        <v>3</v>
      </c>
      <c r="K38" s="53">
        <v>3</v>
      </c>
      <c r="L38" s="53">
        <v>3</v>
      </c>
      <c r="M38" s="53">
        <v>3</v>
      </c>
      <c r="N38" s="53">
        <v>4</v>
      </c>
      <c r="O38" s="53">
        <v>4</v>
      </c>
      <c r="P38" s="53">
        <v>3</v>
      </c>
      <c r="Q38" s="53">
        <v>4</v>
      </c>
      <c r="R38" s="53">
        <v>4</v>
      </c>
      <c r="S38" s="53">
        <v>4</v>
      </c>
      <c r="T38" s="53">
        <v>5</v>
      </c>
      <c r="U38" s="53">
        <v>4</v>
      </c>
      <c r="V38" s="53">
        <v>5</v>
      </c>
      <c r="W38" s="53">
        <v>5</v>
      </c>
      <c r="X38" s="53">
        <v>3</v>
      </c>
      <c r="Y38" s="53">
        <v>4</v>
      </c>
      <c r="Z38" s="53">
        <v>3</v>
      </c>
      <c r="AA38" s="53">
        <v>3</v>
      </c>
      <c r="AB38" s="53">
        <v>5</v>
      </c>
      <c r="AC38" s="53">
        <v>4</v>
      </c>
      <c r="AD38" s="53">
        <v>5</v>
      </c>
      <c r="AE38" s="53">
        <v>5</v>
      </c>
      <c r="AF38" s="53">
        <v>3</v>
      </c>
      <c r="AG38" s="53">
        <v>5</v>
      </c>
      <c r="AH38" s="55">
        <v>5</v>
      </c>
      <c r="AI38" s="59"/>
      <c r="AJ38" s="60">
        <f t="shared" si="0"/>
        <v>3.9666666666666668</v>
      </c>
      <c r="AK38" s="8"/>
      <c r="AL38" s="8"/>
      <c r="AM38" s="10"/>
    </row>
    <row r="39" spans="1:39" ht="12.75" customHeight="1">
      <c r="A39" s="6"/>
      <c r="B39" s="45">
        <v>27</v>
      </c>
      <c r="C39" s="45"/>
      <c r="D39" s="46"/>
      <c r="E39" s="53">
        <v>5</v>
      </c>
      <c r="F39" s="53">
        <v>3</v>
      </c>
      <c r="G39" s="53">
        <v>5</v>
      </c>
      <c r="H39" s="53">
        <v>3</v>
      </c>
      <c r="I39" s="53">
        <v>3</v>
      </c>
      <c r="J39" s="53">
        <v>2</v>
      </c>
      <c r="K39" s="53">
        <v>3</v>
      </c>
      <c r="L39" s="53">
        <v>1</v>
      </c>
      <c r="M39" s="53">
        <v>1</v>
      </c>
      <c r="N39" s="53">
        <v>3</v>
      </c>
      <c r="O39" s="53">
        <v>3</v>
      </c>
      <c r="P39" s="53">
        <v>2</v>
      </c>
      <c r="Q39" s="53">
        <v>3</v>
      </c>
      <c r="R39" s="53">
        <v>2</v>
      </c>
      <c r="S39" s="53">
        <v>4</v>
      </c>
      <c r="T39" s="53">
        <v>4</v>
      </c>
      <c r="U39" s="53">
        <v>2</v>
      </c>
      <c r="V39" s="53">
        <v>3</v>
      </c>
      <c r="W39" s="53">
        <v>3</v>
      </c>
      <c r="X39" s="53">
        <v>2</v>
      </c>
      <c r="Y39" s="53">
        <v>3</v>
      </c>
      <c r="Z39" s="53">
        <v>2</v>
      </c>
      <c r="AA39" s="53">
        <v>2</v>
      </c>
      <c r="AB39" s="53">
        <v>3</v>
      </c>
      <c r="AC39" s="53">
        <v>2</v>
      </c>
      <c r="AD39" s="53">
        <v>3</v>
      </c>
      <c r="AE39" s="53">
        <v>2</v>
      </c>
      <c r="AF39" s="53">
        <v>2</v>
      </c>
      <c r="AG39" s="53">
        <v>3</v>
      </c>
      <c r="AH39" s="55">
        <v>1</v>
      </c>
      <c r="AI39" s="59"/>
      <c r="AJ39" s="60">
        <f t="shared" si="0"/>
        <v>2.6666666666666665</v>
      </c>
      <c r="AK39" s="8"/>
      <c r="AL39" s="8"/>
      <c r="AM39" s="10"/>
    </row>
    <row r="40" spans="1:39" ht="12.75" customHeight="1">
      <c r="A40" s="6"/>
      <c r="B40" s="45">
        <v>28</v>
      </c>
      <c r="C40" s="45"/>
      <c r="D40" s="46"/>
      <c r="E40" s="53">
        <v>5</v>
      </c>
      <c r="F40" s="53">
        <v>5</v>
      </c>
      <c r="G40" s="53">
        <v>4</v>
      </c>
      <c r="H40" s="53">
        <v>5</v>
      </c>
      <c r="I40" s="53">
        <v>4</v>
      </c>
      <c r="J40" s="53">
        <v>5</v>
      </c>
      <c r="K40" s="53">
        <v>5</v>
      </c>
      <c r="L40" s="53">
        <v>3</v>
      </c>
      <c r="M40" s="53">
        <v>4</v>
      </c>
      <c r="N40" s="53">
        <v>4</v>
      </c>
      <c r="O40" s="53">
        <v>4</v>
      </c>
      <c r="P40" s="53">
        <v>5</v>
      </c>
      <c r="Q40" s="53">
        <v>4</v>
      </c>
      <c r="R40" s="53">
        <v>5</v>
      </c>
      <c r="S40" s="53">
        <v>4</v>
      </c>
      <c r="T40" s="53">
        <v>5</v>
      </c>
      <c r="U40" s="53">
        <v>3</v>
      </c>
      <c r="V40" s="53">
        <v>3</v>
      </c>
      <c r="W40" s="53">
        <v>2</v>
      </c>
      <c r="X40" s="53">
        <v>5</v>
      </c>
      <c r="Y40" s="53">
        <v>4</v>
      </c>
      <c r="Z40" s="53">
        <v>4</v>
      </c>
      <c r="AA40" s="53">
        <v>5</v>
      </c>
      <c r="AB40" s="53">
        <v>4</v>
      </c>
      <c r="AC40" s="53">
        <v>5</v>
      </c>
      <c r="AD40" s="53">
        <v>5</v>
      </c>
      <c r="AE40" s="53">
        <v>3</v>
      </c>
      <c r="AF40" s="53">
        <v>4</v>
      </c>
      <c r="AG40" s="53">
        <v>4</v>
      </c>
      <c r="AH40" s="55">
        <v>4</v>
      </c>
      <c r="AI40" s="59"/>
      <c r="AJ40" s="60">
        <f t="shared" si="0"/>
        <v>4.2</v>
      </c>
      <c r="AK40" s="8"/>
      <c r="AL40" s="8"/>
      <c r="AM40" s="10"/>
    </row>
    <row r="41" spans="1:39" ht="12.75" customHeight="1">
      <c r="A41" s="6"/>
      <c r="B41" s="45">
        <v>29</v>
      </c>
      <c r="C41" s="45"/>
      <c r="D41" s="46"/>
      <c r="E41" s="53">
        <v>5</v>
      </c>
      <c r="F41" s="53">
        <v>5</v>
      </c>
      <c r="G41" s="53">
        <v>5</v>
      </c>
      <c r="H41" s="53">
        <v>4</v>
      </c>
      <c r="I41" s="53">
        <v>3</v>
      </c>
      <c r="J41" s="53">
        <v>5</v>
      </c>
      <c r="K41" s="53">
        <v>4</v>
      </c>
      <c r="L41" s="53">
        <v>3</v>
      </c>
      <c r="M41" s="53">
        <v>3</v>
      </c>
      <c r="N41" s="53">
        <v>3</v>
      </c>
      <c r="O41" s="53">
        <v>5</v>
      </c>
      <c r="P41" s="53">
        <v>5</v>
      </c>
      <c r="Q41" s="53">
        <v>5</v>
      </c>
      <c r="R41" s="53">
        <v>4</v>
      </c>
      <c r="S41" s="53">
        <v>3</v>
      </c>
      <c r="T41" s="53">
        <v>4</v>
      </c>
      <c r="U41" s="53">
        <v>2</v>
      </c>
      <c r="V41" s="53">
        <v>5</v>
      </c>
      <c r="W41" s="53">
        <v>5</v>
      </c>
      <c r="X41" s="53">
        <v>3</v>
      </c>
      <c r="Y41" s="53">
        <v>5</v>
      </c>
      <c r="Z41" s="53">
        <v>4</v>
      </c>
      <c r="AA41" s="53">
        <v>3</v>
      </c>
      <c r="AB41" s="53">
        <v>4</v>
      </c>
      <c r="AC41" s="53">
        <v>4</v>
      </c>
      <c r="AD41" s="53">
        <v>5</v>
      </c>
      <c r="AE41" s="53">
        <v>5</v>
      </c>
      <c r="AF41" s="53">
        <v>5</v>
      </c>
      <c r="AG41" s="53">
        <v>3</v>
      </c>
      <c r="AH41" s="55">
        <v>5</v>
      </c>
      <c r="AI41" s="59"/>
      <c r="AJ41" s="60">
        <f t="shared" si="0"/>
        <v>4.1333333333333337</v>
      </c>
      <c r="AK41" s="8"/>
      <c r="AL41" s="8"/>
      <c r="AM41" s="10"/>
    </row>
    <row r="42" spans="1:39" ht="12.75" customHeight="1">
      <c r="A42" s="6"/>
      <c r="B42" s="45">
        <v>30</v>
      </c>
      <c r="C42" s="45"/>
      <c r="D42" s="46"/>
      <c r="E42" s="53">
        <v>5</v>
      </c>
      <c r="F42" s="53">
        <v>4</v>
      </c>
      <c r="G42" s="53">
        <v>5</v>
      </c>
      <c r="H42" s="53">
        <v>3</v>
      </c>
      <c r="I42" s="53">
        <v>3</v>
      </c>
      <c r="J42" s="53">
        <v>4</v>
      </c>
      <c r="K42" s="53">
        <v>3</v>
      </c>
      <c r="L42" s="53">
        <v>1</v>
      </c>
      <c r="M42" s="53">
        <v>3</v>
      </c>
      <c r="N42" s="53">
        <v>3</v>
      </c>
      <c r="O42" s="53">
        <v>4</v>
      </c>
      <c r="P42" s="53">
        <v>3</v>
      </c>
      <c r="Q42" s="53">
        <v>4</v>
      </c>
      <c r="R42" s="53">
        <v>3</v>
      </c>
      <c r="S42" s="53">
        <v>4</v>
      </c>
      <c r="T42" s="53">
        <v>3</v>
      </c>
      <c r="U42" s="53">
        <v>3</v>
      </c>
      <c r="V42" s="53">
        <v>5</v>
      </c>
      <c r="W42" s="53">
        <v>4</v>
      </c>
      <c r="X42" s="53">
        <v>3</v>
      </c>
      <c r="Y42" s="53">
        <v>4</v>
      </c>
      <c r="Z42" s="53">
        <v>3</v>
      </c>
      <c r="AA42" s="53">
        <v>4</v>
      </c>
      <c r="AB42" s="53">
        <v>3</v>
      </c>
      <c r="AC42" s="53">
        <v>3</v>
      </c>
      <c r="AD42" s="53">
        <v>4</v>
      </c>
      <c r="AE42" s="53">
        <v>2</v>
      </c>
      <c r="AF42" s="53">
        <v>3</v>
      </c>
      <c r="AG42" s="53">
        <v>3</v>
      </c>
      <c r="AH42" s="55">
        <v>3</v>
      </c>
      <c r="AI42" s="59"/>
      <c r="AJ42" s="60">
        <f t="shared" si="0"/>
        <v>3.4</v>
      </c>
      <c r="AK42" s="8"/>
      <c r="AL42" s="8"/>
      <c r="AM42" s="10"/>
    </row>
    <row r="43" spans="1:39" ht="12.75" customHeight="1">
      <c r="A43" s="6"/>
      <c r="B43" s="45">
        <v>31</v>
      </c>
      <c r="C43" s="45"/>
      <c r="D43" s="46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5"/>
      <c r="AI43" s="59"/>
      <c r="AJ43" s="60"/>
      <c r="AK43" s="8"/>
      <c r="AL43" s="8"/>
      <c r="AM43" s="10"/>
    </row>
    <row r="44" spans="1:39" ht="12.75" customHeight="1">
      <c r="A44" s="6"/>
      <c r="B44" s="45">
        <v>32</v>
      </c>
      <c r="C44" s="45"/>
      <c r="D44" s="4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5"/>
      <c r="AI44" s="59"/>
      <c r="AJ44" s="60"/>
      <c r="AK44" s="8"/>
      <c r="AL44" s="8"/>
      <c r="AM44" s="10"/>
    </row>
    <row r="45" spans="1:39" ht="12.75" customHeight="1">
      <c r="A45" s="6"/>
      <c r="B45" s="45">
        <v>33</v>
      </c>
      <c r="C45" s="45"/>
      <c r="D45" s="4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5"/>
      <c r="AI45" s="59"/>
      <c r="AJ45" s="60"/>
      <c r="AK45" s="8"/>
      <c r="AL45" s="8"/>
      <c r="AM45" s="10"/>
    </row>
    <row r="46" spans="1:39" ht="12.75" customHeight="1">
      <c r="A46" s="6"/>
      <c r="B46" s="45">
        <v>34</v>
      </c>
      <c r="C46" s="45"/>
      <c r="D46" s="4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5"/>
      <c r="AI46" s="59"/>
      <c r="AJ46" s="60"/>
      <c r="AK46" s="8"/>
      <c r="AL46" s="8"/>
      <c r="AM46" s="10"/>
    </row>
    <row r="47" spans="1:39" ht="12.75" customHeight="1">
      <c r="A47" s="6"/>
      <c r="B47" s="45">
        <v>35</v>
      </c>
      <c r="C47" s="45"/>
      <c r="D47" s="4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5"/>
      <c r="AI47" s="59"/>
      <c r="AJ47" s="60"/>
      <c r="AK47" s="8"/>
      <c r="AL47" s="8"/>
      <c r="AM47" s="10"/>
    </row>
    <row r="48" spans="1:39" ht="12.75" customHeight="1">
      <c r="A48" s="6"/>
      <c r="B48" s="45">
        <v>36</v>
      </c>
      <c r="C48" s="45"/>
      <c r="D48" s="4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5"/>
      <c r="AI48" s="59"/>
      <c r="AJ48" s="60"/>
      <c r="AK48" s="8"/>
      <c r="AL48" s="8"/>
      <c r="AM48" s="10"/>
    </row>
    <row r="49" spans="1:39" ht="12.75" customHeight="1">
      <c r="A49" s="6"/>
      <c r="B49" s="45">
        <v>37</v>
      </c>
      <c r="C49" s="45"/>
      <c r="D49" s="4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5"/>
      <c r="AI49" s="59"/>
      <c r="AJ49" s="60"/>
      <c r="AK49" s="8"/>
      <c r="AL49" s="8"/>
      <c r="AM49" s="10"/>
    </row>
    <row r="50" spans="1:39" ht="12.75" customHeight="1">
      <c r="A50" s="6"/>
      <c r="B50" s="45">
        <v>38</v>
      </c>
      <c r="C50" s="45"/>
      <c r="D50" s="46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5"/>
      <c r="AI50" s="59"/>
      <c r="AJ50" s="60"/>
      <c r="AK50" s="8"/>
      <c r="AL50" s="8"/>
      <c r="AM50" s="10"/>
    </row>
    <row r="51" spans="1:39" ht="12.75" customHeight="1">
      <c r="A51" s="6"/>
      <c r="B51" s="45">
        <v>39</v>
      </c>
      <c r="C51" s="45"/>
      <c r="D51" s="4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5"/>
      <c r="AI51" s="59"/>
      <c r="AJ51" s="60"/>
      <c r="AK51" s="8"/>
      <c r="AL51" s="8"/>
      <c r="AM51" s="10"/>
    </row>
    <row r="52" spans="1:39" ht="12.75" customHeight="1">
      <c r="A52" s="6"/>
      <c r="B52" s="45">
        <v>40</v>
      </c>
      <c r="C52" s="45"/>
      <c r="D52" s="46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5"/>
      <c r="AI52" s="59"/>
      <c r="AJ52" s="60"/>
      <c r="AK52" s="8"/>
      <c r="AL52" s="8"/>
      <c r="AM52" s="10"/>
    </row>
    <row r="53" spans="1:39" ht="12.75" customHeight="1">
      <c r="A53" s="6"/>
      <c r="B53" s="45">
        <v>41</v>
      </c>
      <c r="C53" s="45"/>
      <c r="D53" s="4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5"/>
      <c r="AI53" s="59"/>
      <c r="AJ53" s="60"/>
      <c r="AK53" s="8"/>
      <c r="AL53" s="8"/>
      <c r="AM53" s="10"/>
    </row>
    <row r="54" spans="1:39" ht="12.75" customHeight="1">
      <c r="A54" s="6"/>
      <c r="B54" s="45">
        <v>42</v>
      </c>
      <c r="C54" s="45"/>
      <c r="D54" s="46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5"/>
      <c r="AI54" s="59"/>
      <c r="AJ54" s="60"/>
      <c r="AK54" s="8"/>
      <c r="AL54" s="8"/>
      <c r="AM54" s="10"/>
    </row>
    <row r="55" spans="1:39" ht="12.75" customHeight="1">
      <c r="A55" s="6"/>
      <c r="B55" s="45">
        <v>43</v>
      </c>
      <c r="C55" s="45"/>
      <c r="D55" s="46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5"/>
      <c r="AI55" s="59"/>
      <c r="AJ55" s="60"/>
      <c r="AK55" s="8"/>
      <c r="AL55" s="8"/>
      <c r="AM55" s="10"/>
    </row>
    <row r="56" spans="1:39" ht="12.75" customHeight="1">
      <c r="A56" s="6"/>
      <c r="B56" s="45">
        <v>44</v>
      </c>
      <c r="C56" s="45"/>
      <c r="D56" s="46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5"/>
      <c r="AI56" s="59"/>
      <c r="AJ56" s="60"/>
      <c r="AK56" s="8"/>
      <c r="AL56" s="8"/>
      <c r="AM56" s="10"/>
    </row>
    <row r="57" spans="1:39" ht="12.75" customHeight="1">
      <c r="A57" s="6"/>
      <c r="B57" s="45">
        <v>45</v>
      </c>
      <c r="C57" s="45"/>
      <c r="D57" s="46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5"/>
      <c r="AI57" s="59"/>
      <c r="AJ57" s="60"/>
      <c r="AK57" s="8"/>
      <c r="AL57" s="8"/>
      <c r="AM57" s="10"/>
    </row>
    <row r="58" spans="1:39" ht="12.75" customHeight="1">
      <c r="A58" s="6"/>
      <c r="B58" s="45">
        <v>46</v>
      </c>
      <c r="C58" s="45"/>
      <c r="D58" s="46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5"/>
      <c r="AI58" s="59"/>
      <c r="AJ58" s="60"/>
      <c r="AK58" s="8"/>
      <c r="AL58" s="8"/>
      <c r="AM58" s="10"/>
    </row>
    <row r="59" spans="1:39" ht="12.75" customHeight="1">
      <c r="A59" s="6"/>
      <c r="B59" s="45">
        <v>47</v>
      </c>
      <c r="C59" s="45"/>
      <c r="D59" s="46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5"/>
      <c r="AI59" s="59"/>
      <c r="AJ59" s="60"/>
      <c r="AK59" s="8"/>
      <c r="AL59" s="8"/>
      <c r="AM59" s="10"/>
    </row>
    <row r="60" spans="1:39" ht="12.75" customHeight="1">
      <c r="A60" s="6"/>
      <c r="B60" s="45">
        <v>48</v>
      </c>
      <c r="C60" s="45"/>
      <c r="D60" s="46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5"/>
      <c r="AI60" s="59"/>
      <c r="AJ60" s="60"/>
      <c r="AK60" s="8"/>
      <c r="AL60" s="8"/>
      <c r="AM60" s="10"/>
    </row>
    <row r="61" spans="1:39" ht="12.75" customHeight="1">
      <c r="A61" s="6"/>
      <c r="B61" s="45">
        <v>49</v>
      </c>
      <c r="C61" s="45"/>
      <c r="D61" s="46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5"/>
      <c r="AI61" s="59"/>
      <c r="AJ61" s="60"/>
      <c r="AK61" s="8"/>
      <c r="AL61" s="8"/>
      <c r="AM61" s="10"/>
    </row>
    <row r="62" spans="1:39" ht="12.95" customHeight="1">
      <c r="A62" s="6"/>
      <c r="B62" s="45">
        <v>50</v>
      </c>
      <c r="C62" s="45"/>
      <c r="D62" s="46"/>
      <c r="E62" s="53">
        <v>5</v>
      </c>
      <c r="F62" s="53">
        <v>5</v>
      </c>
      <c r="G62" s="53">
        <v>5</v>
      </c>
      <c r="H62" s="53">
        <v>5</v>
      </c>
      <c r="I62" s="53">
        <v>5</v>
      </c>
      <c r="J62" s="53">
        <v>5</v>
      </c>
      <c r="K62" s="53">
        <v>5</v>
      </c>
      <c r="L62" s="53">
        <v>5</v>
      </c>
      <c r="M62" s="53">
        <v>5</v>
      </c>
      <c r="N62" s="53">
        <v>5</v>
      </c>
      <c r="O62" s="53">
        <v>5</v>
      </c>
      <c r="P62" s="53">
        <v>5</v>
      </c>
      <c r="Q62" s="53">
        <v>5</v>
      </c>
      <c r="R62" s="53">
        <v>5</v>
      </c>
      <c r="S62" s="53">
        <v>5</v>
      </c>
      <c r="T62" s="53">
        <v>5</v>
      </c>
      <c r="U62" s="53">
        <v>5</v>
      </c>
      <c r="V62" s="53">
        <v>5</v>
      </c>
      <c r="W62" s="53">
        <v>1</v>
      </c>
      <c r="X62" s="53">
        <v>3</v>
      </c>
      <c r="Y62" s="53"/>
      <c r="Z62" s="53">
        <v>5</v>
      </c>
      <c r="AA62" s="53">
        <v>3</v>
      </c>
      <c r="AB62" s="53">
        <v>3</v>
      </c>
      <c r="AC62" s="53">
        <v>5</v>
      </c>
      <c r="AD62" s="53">
        <v>5</v>
      </c>
      <c r="AE62" s="53">
        <v>5</v>
      </c>
      <c r="AF62" s="53">
        <v>5</v>
      </c>
      <c r="AG62" s="53">
        <v>5</v>
      </c>
      <c r="AH62" s="55">
        <v>5</v>
      </c>
      <c r="AI62" s="59" t="s">
        <v>9</v>
      </c>
      <c r="AJ62" s="60">
        <f t="shared" si="0"/>
        <v>4.6551724137931032</v>
      </c>
      <c r="AK62" s="8"/>
      <c r="AL62" s="8"/>
      <c r="AM62" s="10"/>
    </row>
    <row r="63" spans="1:39" ht="20.100000000000001" hidden="1" customHeight="1">
      <c r="A63" s="15"/>
      <c r="B63" s="99" t="s">
        <v>10</v>
      </c>
      <c r="C63" s="100"/>
      <c r="D63" s="101"/>
      <c r="E63" s="48">
        <f t="shared" ref="E63:X63" si="1">AVERAGE(E13:E62)</f>
        <v>5</v>
      </c>
      <c r="F63" s="49">
        <f t="shared" si="1"/>
        <v>4.4333333333333336</v>
      </c>
      <c r="G63" s="49">
        <f t="shared" si="1"/>
        <v>4.419354838709677</v>
      </c>
      <c r="H63" s="49">
        <f t="shared" si="1"/>
        <v>3.806451612903226</v>
      </c>
      <c r="I63" s="49">
        <f t="shared" si="1"/>
        <v>3.4516129032258065</v>
      </c>
      <c r="J63" s="49">
        <f t="shared" si="1"/>
        <v>4.032258064516129</v>
      </c>
      <c r="K63" s="49">
        <f t="shared" si="1"/>
        <v>4.129032258064516</v>
      </c>
      <c r="L63" s="49">
        <f t="shared" si="1"/>
        <v>3.161290322580645</v>
      </c>
      <c r="M63" s="49">
        <f t="shared" si="1"/>
        <v>3.6774193548387095</v>
      </c>
      <c r="N63" s="49">
        <f t="shared" si="1"/>
        <v>3.5806451612903225</v>
      </c>
      <c r="O63" s="50">
        <f t="shared" si="1"/>
        <v>4.096774193548387</v>
      </c>
      <c r="P63" s="50">
        <f t="shared" si="1"/>
        <v>3.6451612903225805</v>
      </c>
      <c r="Q63" s="50">
        <f t="shared" si="1"/>
        <v>3.5161290322580645</v>
      </c>
      <c r="R63" s="50">
        <f t="shared" si="1"/>
        <v>3.5483870967741935</v>
      </c>
      <c r="S63" s="50">
        <f t="shared" si="1"/>
        <v>3.6551724137931036</v>
      </c>
      <c r="T63" s="50">
        <f t="shared" si="1"/>
        <v>3.3666666666666667</v>
      </c>
      <c r="U63" s="50">
        <f t="shared" si="1"/>
        <v>2.9655172413793105</v>
      </c>
      <c r="V63" s="50">
        <f t="shared" si="1"/>
        <v>4.166666666666667</v>
      </c>
      <c r="W63" s="50">
        <f t="shared" si="1"/>
        <v>2.3333333333333335</v>
      </c>
      <c r="X63" s="50">
        <f t="shared" si="1"/>
        <v>3</v>
      </c>
      <c r="Y63" s="51">
        <f>AVERAGE(Y13:Y42)</f>
        <v>3.4137931034482758</v>
      </c>
      <c r="Z63" s="49">
        <f t="shared" ref="Z63:AH63" si="2">AVERAGE(Z13:Z62)</f>
        <v>2.9655172413793105</v>
      </c>
      <c r="AA63" s="49">
        <f t="shared" si="2"/>
        <v>3.3</v>
      </c>
      <c r="AB63" s="49">
        <f t="shared" si="2"/>
        <v>3.3666666666666667</v>
      </c>
      <c r="AC63" s="49">
        <f t="shared" si="2"/>
        <v>3.1333333333333333</v>
      </c>
      <c r="AD63" s="49">
        <f t="shared" si="2"/>
        <v>3.5</v>
      </c>
      <c r="AE63" s="49">
        <f t="shared" si="2"/>
        <v>2.4666666666666668</v>
      </c>
      <c r="AF63" s="49">
        <f t="shared" si="2"/>
        <v>2.8333333333333335</v>
      </c>
      <c r="AG63" s="49">
        <f t="shared" si="2"/>
        <v>3.5</v>
      </c>
      <c r="AH63" s="52">
        <f t="shared" si="2"/>
        <v>2.9310344827586206</v>
      </c>
      <c r="AI63" s="57">
        <f>AVERAGE(E63:AH63)</f>
        <v>3.513185020393029</v>
      </c>
      <c r="AJ63" s="8"/>
      <c r="AK63" s="8"/>
      <c r="AL63" s="8"/>
      <c r="AM63" s="10"/>
    </row>
    <row r="64" spans="1:39" ht="20.100000000000001" hidden="1" customHeight="1">
      <c r="A64" s="15"/>
      <c r="B64" s="102" t="s">
        <v>11</v>
      </c>
      <c r="C64" s="103"/>
      <c r="D64" s="104"/>
      <c r="E64" s="21">
        <f t="shared" ref="E64:AH64" si="3">VAR(E13:E62)</f>
        <v>0</v>
      </c>
      <c r="F64" s="22">
        <f t="shared" si="3"/>
        <v>0.59885057471264391</v>
      </c>
      <c r="G64" s="22">
        <f t="shared" si="3"/>
        <v>0.85161290322580496</v>
      </c>
      <c r="H64" s="22">
        <f t="shared" si="3"/>
        <v>1.3612903225806443</v>
      </c>
      <c r="I64" s="22">
        <f t="shared" si="3"/>
        <v>1.3225806451612907</v>
      </c>
      <c r="J64" s="22">
        <f t="shared" si="3"/>
        <v>0.96559139784946146</v>
      </c>
      <c r="K64" s="22">
        <f t="shared" si="3"/>
        <v>1.1827956989247317</v>
      </c>
      <c r="L64" s="22">
        <f t="shared" si="3"/>
        <v>1.9397849462365591</v>
      </c>
      <c r="M64" s="22">
        <f t="shared" si="3"/>
        <v>1.4258064516129025</v>
      </c>
      <c r="N64" s="22">
        <f t="shared" si="3"/>
        <v>1.0516129032258068</v>
      </c>
      <c r="O64" s="22">
        <f t="shared" si="3"/>
        <v>1.2236559139784959</v>
      </c>
      <c r="P64" s="22">
        <f t="shared" si="3"/>
        <v>1.9698924731182805</v>
      </c>
      <c r="Q64" s="22">
        <f t="shared" si="3"/>
        <v>1.3913978494623658</v>
      </c>
      <c r="R64" s="22">
        <f t="shared" si="3"/>
        <v>1.3225806451612907</v>
      </c>
      <c r="S64" s="22">
        <f t="shared" si="3"/>
        <v>1.2339901477832516</v>
      </c>
      <c r="T64" s="22">
        <f t="shared" si="3"/>
        <v>0.92988505747126349</v>
      </c>
      <c r="U64" s="22">
        <f t="shared" si="3"/>
        <v>1.6059113300492609</v>
      </c>
      <c r="V64" s="22">
        <f t="shared" si="3"/>
        <v>1.1091954022988493</v>
      </c>
      <c r="W64" s="22">
        <f t="shared" si="3"/>
        <v>2.0229885057471262</v>
      </c>
      <c r="X64" s="22">
        <f t="shared" si="3"/>
        <v>1.8620689655172413</v>
      </c>
      <c r="Y64" s="22">
        <f t="shared" si="3"/>
        <v>0.89408866995073921</v>
      </c>
      <c r="Z64" s="22">
        <f t="shared" si="3"/>
        <v>1.1059113300492609</v>
      </c>
      <c r="AA64" s="22">
        <f t="shared" si="3"/>
        <v>0.76896551724137974</v>
      </c>
      <c r="AB64" s="22">
        <f t="shared" si="3"/>
        <v>0.92988505747126349</v>
      </c>
      <c r="AC64" s="22">
        <f t="shared" si="3"/>
        <v>1.5678160919540221</v>
      </c>
      <c r="AD64" s="22">
        <f t="shared" si="3"/>
        <v>1.5</v>
      </c>
      <c r="AE64" s="22">
        <f t="shared" si="3"/>
        <v>1.9126436781609195</v>
      </c>
      <c r="AF64" s="22">
        <f t="shared" si="3"/>
        <v>1.936781609195402</v>
      </c>
      <c r="AG64" s="22">
        <f t="shared" si="3"/>
        <v>0.87931034482758619</v>
      </c>
      <c r="AH64" s="23">
        <f t="shared" si="3"/>
        <v>1.8522167487684729</v>
      </c>
      <c r="AI64" s="16"/>
      <c r="AJ64" s="8"/>
      <c r="AK64" s="8"/>
      <c r="AL64" s="8"/>
      <c r="AM64" s="10"/>
    </row>
    <row r="65" spans="1:39" ht="20.100000000000001" hidden="1" customHeight="1">
      <c r="A65" s="15"/>
      <c r="B65" s="102" t="s">
        <v>12</v>
      </c>
      <c r="C65" s="103"/>
      <c r="D65" s="104"/>
      <c r="E65" s="21">
        <f t="shared" ref="E65:AH65" si="4">STDEV(E13:E62)</f>
        <v>0</v>
      </c>
      <c r="F65" s="22">
        <f t="shared" si="4"/>
        <v>0.77385436272766717</v>
      </c>
      <c r="G65" s="22">
        <f t="shared" si="4"/>
        <v>0.92282875075812687</v>
      </c>
      <c r="H65" s="22">
        <f t="shared" si="4"/>
        <v>1.1667434690542067</v>
      </c>
      <c r="I65" s="22">
        <f t="shared" si="4"/>
        <v>1.1500350625790896</v>
      </c>
      <c r="J65" s="22">
        <f t="shared" si="4"/>
        <v>0.98264510269448835</v>
      </c>
      <c r="K65" s="22">
        <f t="shared" si="4"/>
        <v>1.0875641125583042</v>
      </c>
      <c r="L65" s="22">
        <f t="shared" si="4"/>
        <v>1.3927616257768445</v>
      </c>
      <c r="M65" s="22">
        <f t="shared" si="4"/>
        <v>1.1940713762639579</v>
      </c>
      <c r="N65" s="22">
        <f t="shared" si="4"/>
        <v>1.0254817907821703</v>
      </c>
      <c r="O65" s="22">
        <f t="shared" si="4"/>
        <v>1.1061898182402945</v>
      </c>
      <c r="P65" s="22">
        <f t="shared" si="4"/>
        <v>1.4035285793735304</v>
      </c>
      <c r="Q65" s="22">
        <f t="shared" si="4"/>
        <v>1.1795752835077402</v>
      </c>
      <c r="R65" s="22">
        <f t="shared" si="4"/>
        <v>1.1500350625790896</v>
      </c>
      <c r="S65" s="22">
        <f t="shared" si="4"/>
        <v>1.1108510916334609</v>
      </c>
      <c r="T65" s="22">
        <f t="shared" si="4"/>
        <v>0.9643054793328012</v>
      </c>
      <c r="U65" s="22">
        <f t="shared" si="4"/>
        <v>1.267245568171087</v>
      </c>
      <c r="V65" s="22">
        <f t="shared" si="4"/>
        <v>1.0531834608931387</v>
      </c>
      <c r="W65" s="22">
        <f t="shared" si="4"/>
        <v>1.422318004437519</v>
      </c>
      <c r="X65" s="22">
        <f t="shared" si="4"/>
        <v>1.364576478442026</v>
      </c>
      <c r="Y65" s="22">
        <f t="shared" si="4"/>
        <v>0.94556262085106724</v>
      </c>
      <c r="Z65" s="22">
        <f t="shared" si="4"/>
        <v>1.0516231882424716</v>
      </c>
      <c r="AA65" s="22">
        <f t="shared" si="4"/>
        <v>0.87690678936896127</v>
      </c>
      <c r="AB65" s="22">
        <f t="shared" si="4"/>
        <v>0.9643054793328012</v>
      </c>
      <c r="AC65" s="22">
        <f t="shared" si="4"/>
        <v>1.2521246311585847</v>
      </c>
      <c r="AD65" s="22">
        <f t="shared" si="4"/>
        <v>1.2247448713915889</v>
      </c>
      <c r="AE65" s="22">
        <f t="shared" si="4"/>
        <v>1.3829836145670416</v>
      </c>
      <c r="AF65" s="22">
        <f t="shared" si="4"/>
        <v>1.391683013187774</v>
      </c>
      <c r="AG65" s="22">
        <f t="shared" si="4"/>
        <v>0.93771549247497565</v>
      </c>
      <c r="AH65" s="23">
        <f t="shared" si="4"/>
        <v>1.3609616999638428</v>
      </c>
      <c r="AI65" s="16"/>
      <c r="AJ65" s="8"/>
      <c r="AK65" s="8"/>
      <c r="AL65" s="8"/>
      <c r="AM65" s="10"/>
    </row>
    <row r="66" spans="1:39" ht="20.100000000000001" hidden="1" customHeight="1">
      <c r="A66" s="15"/>
      <c r="B66" s="112" t="s">
        <v>13</v>
      </c>
      <c r="C66" s="113"/>
      <c r="D66" s="114"/>
      <c r="E66" s="64"/>
      <c r="F66" s="65"/>
      <c r="G66" s="65"/>
      <c r="H66" s="65"/>
      <c r="I66" s="65"/>
      <c r="J66" s="65"/>
      <c r="K66" s="65"/>
      <c r="L66" s="65"/>
      <c r="M66" s="65"/>
      <c r="N66" s="66">
        <f>AVERAGE(E63:N63)</f>
        <v>3.9691397849462362</v>
      </c>
      <c r="O66" s="65"/>
      <c r="P66" s="65"/>
      <c r="Q66" s="65"/>
      <c r="R66" s="65"/>
      <c r="S66" s="65"/>
      <c r="T66" s="65"/>
      <c r="U66" s="65"/>
      <c r="V66" s="65"/>
      <c r="W66" s="65"/>
      <c r="X66" s="66">
        <f>AVERAGE(O63:X63)</f>
        <v>3.4293807934742304</v>
      </c>
      <c r="Y66" s="65"/>
      <c r="Z66" s="65"/>
      <c r="AA66" s="65"/>
      <c r="AB66" s="65"/>
      <c r="AC66" s="65"/>
      <c r="AD66" s="65"/>
      <c r="AE66" s="65"/>
      <c r="AF66" s="65"/>
      <c r="AG66" s="65"/>
      <c r="AH66" s="67">
        <f>AVERAGE(Y63:AH63)</f>
        <v>3.1410344827586205</v>
      </c>
      <c r="AI66" s="16"/>
      <c r="AJ66" s="8"/>
      <c r="AK66" s="8"/>
      <c r="AL66" s="8"/>
      <c r="AM66" s="10"/>
    </row>
    <row r="67" spans="1:39" ht="20.100000000000001" customHeight="1" thickBot="1">
      <c r="A67" s="62"/>
      <c r="B67" s="98" t="s">
        <v>14</v>
      </c>
      <c r="C67" s="98"/>
      <c r="D67" s="98"/>
      <c r="E67" s="70">
        <f t="shared" ref="E67:AI67" si="5">(SUM(E63)-1)*25</f>
        <v>100</v>
      </c>
      <c r="F67" s="70">
        <f t="shared" si="5"/>
        <v>85.833333333333343</v>
      </c>
      <c r="G67" s="70">
        <f t="shared" si="5"/>
        <v>85.483870967741922</v>
      </c>
      <c r="H67" s="70">
        <f t="shared" si="5"/>
        <v>70.161290322580655</v>
      </c>
      <c r="I67" s="70">
        <f t="shared" si="5"/>
        <v>61.29032258064516</v>
      </c>
      <c r="J67" s="70">
        <f t="shared" si="5"/>
        <v>75.806451612903231</v>
      </c>
      <c r="K67" s="70">
        <f t="shared" si="5"/>
        <v>78.225806451612897</v>
      </c>
      <c r="L67" s="70">
        <f t="shared" si="5"/>
        <v>54.032258064516128</v>
      </c>
      <c r="M67" s="70">
        <f t="shared" si="5"/>
        <v>66.935483870967744</v>
      </c>
      <c r="N67" s="70">
        <f t="shared" si="5"/>
        <v>64.516129032258064</v>
      </c>
      <c r="O67" s="70">
        <f t="shared" si="5"/>
        <v>77.41935483870968</v>
      </c>
      <c r="P67" s="70">
        <f t="shared" si="5"/>
        <v>66.129032258064512</v>
      </c>
      <c r="Q67" s="70">
        <f t="shared" si="5"/>
        <v>62.903225806451616</v>
      </c>
      <c r="R67" s="70">
        <f t="shared" si="5"/>
        <v>63.70967741935484</v>
      </c>
      <c r="S67" s="70">
        <f t="shared" si="5"/>
        <v>66.379310344827587</v>
      </c>
      <c r="T67" s="70">
        <f t="shared" si="5"/>
        <v>59.166666666666664</v>
      </c>
      <c r="U67" s="70">
        <f t="shared" si="5"/>
        <v>49.137931034482762</v>
      </c>
      <c r="V67" s="70">
        <f t="shared" si="5"/>
        <v>79.166666666666671</v>
      </c>
      <c r="W67" s="70">
        <f t="shared" si="5"/>
        <v>33.333333333333336</v>
      </c>
      <c r="X67" s="70">
        <f t="shared" si="5"/>
        <v>50</v>
      </c>
      <c r="Y67" s="70">
        <f t="shared" si="5"/>
        <v>60.344827586206897</v>
      </c>
      <c r="Z67" s="70">
        <f t="shared" si="5"/>
        <v>49.137931034482762</v>
      </c>
      <c r="AA67" s="70">
        <f t="shared" si="5"/>
        <v>57.499999999999993</v>
      </c>
      <c r="AB67" s="70">
        <f t="shared" si="5"/>
        <v>59.166666666666664</v>
      </c>
      <c r="AC67" s="70">
        <f t="shared" si="5"/>
        <v>53.333333333333336</v>
      </c>
      <c r="AD67" s="70">
        <f t="shared" si="5"/>
        <v>62.5</v>
      </c>
      <c r="AE67" s="70">
        <f t="shared" si="5"/>
        <v>36.666666666666671</v>
      </c>
      <c r="AF67" s="70">
        <f t="shared" si="5"/>
        <v>45.833333333333336</v>
      </c>
      <c r="AG67" s="70">
        <f t="shared" si="5"/>
        <v>62.5</v>
      </c>
      <c r="AH67" s="70">
        <f t="shared" si="5"/>
        <v>48.275862068965516</v>
      </c>
      <c r="AI67" s="63">
        <f t="shared" si="5"/>
        <v>62.829625509825725</v>
      </c>
      <c r="AJ67" s="61" t="s">
        <v>15</v>
      </c>
      <c r="AK67" s="24"/>
      <c r="AL67" s="24"/>
      <c r="AM67" s="25"/>
    </row>
    <row r="68" spans="1:39" ht="20.100000000000001" hidden="1" customHeight="1">
      <c r="A68" s="15"/>
      <c r="B68" s="99" t="s">
        <v>16</v>
      </c>
      <c r="C68" s="100"/>
      <c r="D68" s="101"/>
      <c r="E68" s="68"/>
      <c r="F68" s="69"/>
      <c r="G68" s="69"/>
      <c r="H68" s="69"/>
      <c r="I68" s="69"/>
      <c r="J68" s="69"/>
      <c r="K68" s="69"/>
      <c r="L68" s="69"/>
      <c r="M68" s="69"/>
      <c r="N68" s="49">
        <f>(SUM(N66)-1)*25</f>
        <v>74.228494623655905</v>
      </c>
      <c r="O68" s="69"/>
      <c r="P68" s="69"/>
      <c r="Q68" s="69"/>
      <c r="R68" s="69"/>
      <c r="S68" s="69"/>
      <c r="T68" s="69"/>
      <c r="U68" s="69"/>
      <c r="V68" s="69"/>
      <c r="W68" s="69"/>
      <c r="X68" s="49">
        <f>(SUM(X66)-1)*25</f>
        <v>60.73451983685576</v>
      </c>
      <c r="Y68" s="69"/>
      <c r="Z68" s="69"/>
      <c r="AA68" s="69"/>
      <c r="AB68" s="69"/>
      <c r="AC68" s="69"/>
      <c r="AD68" s="69"/>
      <c r="AE68" s="69"/>
      <c r="AF68" s="69"/>
      <c r="AG68" s="69"/>
      <c r="AH68" s="52">
        <f>(SUM(AH66)-1)*25</f>
        <v>53.525862068965516</v>
      </c>
      <c r="AI68" s="16"/>
      <c r="AJ68" s="8"/>
      <c r="AK68" s="8"/>
      <c r="AL68" s="8"/>
      <c r="AM68" s="10"/>
    </row>
    <row r="69" spans="1:39" ht="20.100000000000001" hidden="1" customHeight="1">
      <c r="A69" s="15"/>
      <c r="B69" s="102" t="s">
        <v>17</v>
      </c>
      <c r="C69" s="103"/>
      <c r="D69" s="104"/>
      <c r="E69" s="21" t="e">
        <f>CORREL(E13:E62,AJ13:AJ62)</f>
        <v>#DIV/0!</v>
      </c>
      <c r="F69" s="22">
        <f>CORREL(F13:F62,AJ13:AJ62)</f>
        <v>0.57649318716198383</v>
      </c>
      <c r="G69" s="22">
        <f>CORREL(G13:G62,AJ13:AJ62)</f>
        <v>0.4366035028090734</v>
      </c>
      <c r="H69" s="22">
        <f>CORREL(H13:H62,AJ13:AJ62)</f>
        <v>0.63532513896390586</v>
      </c>
      <c r="I69" s="22">
        <f>CORREL(I13:I62,AJ13:AJ62)</f>
        <v>0.58169040200760413</v>
      </c>
      <c r="J69" s="22">
        <f>CORREL(J13:J62,AJ13:AJ62)</f>
        <v>0.52389083172331985</v>
      </c>
      <c r="K69" s="22">
        <f>CORREL(K13:K62,AJ13:AJ62)</f>
        <v>0.53640184846825389</v>
      </c>
      <c r="L69" s="22">
        <f>CORREL(L13:L62,AJ13:AJ62)</f>
        <v>0.63271661319540673</v>
      </c>
      <c r="M69" s="22">
        <f>CORREL(M13:M62,AJ13:AJ62)</f>
        <v>0.42214543144626415</v>
      </c>
      <c r="N69" s="22">
        <f>CORREL(N13:N62,AJ13:AJ62)</f>
        <v>0.69759062533659599</v>
      </c>
      <c r="O69" s="22">
        <f>CORREL(O13:O62,AJ13:AJ62)</f>
        <v>0.51712096973543908</v>
      </c>
      <c r="P69" s="22">
        <f>CORREL(P13:P62,AJ13:AJ62)</f>
        <v>0.63076558311143482</v>
      </c>
      <c r="Q69" s="22">
        <f>CORREL(Q13:Q62,AJ13:AJ62)</f>
        <v>0.60346740497247897</v>
      </c>
      <c r="R69" s="22">
        <f>CORREL(R13:R62,AJ13:AJ62)</f>
        <v>0.73302707811495627</v>
      </c>
      <c r="S69" s="22">
        <f>CORREL(S13:S62,AJ13:AJ62)</f>
        <v>0.56023692040795392</v>
      </c>
      <c r="T69" s="22">
        <f>CORREL(T13:T62,AJ13:AJ62)</f>
        <v>0.75949244930017912</v>
      </c>
      <c r="U69" s="22">
        <f>CORREL(U13:U62,AJ13:AJ62)</f>
        <v>0.68333580251780035</v>
      </c>
      <c r="V69" s="22">
        <f>CORREL(V13:V62,AJ13:AJ62)</f>
        <v>0.33451825455347634</v>
      </c>
      <c r="W69" s="22">
        <f>CORREL(W13:W62,AJ13:AJ62)</f>
        <v>0.23708769489147169</v>
      </c>
      <c r="X69" s="22">
        <f>CORREL(X13:X62,AJ13:AJ62)</f>
        <v>0.40536812443382259</v>
      </c>
      <c r="Y69" s="22">
        <f>CORREL(Y13:Y62,AJ13:AJ62)</f>
        <v>0.6355201811191562</v>
      </c>
      <c r="Z69" s="22">
        <f>CORREL(Z13:Z62,AJ13:AJ62)</f>
        <v>0.56268829517575969</v>
      </c>
      <c r="AA69" s="22">
        <f>CORREL(AA13:AA62,AJ13:AJ62)</f>
        <v>0.42622326957228862</v>
      </c>
      <c r="AB69" s="22">
        <f>CORREL(AB13:AB62,AJ13:AJ62)</f>
        <v>0.52289278533434269</v>
      </c>
      <c r="AC69" s="22">
        <f>CORREL(AC13:AC62,AJ13:AJ62)</f>
        <v>0.66700198798377952</v>
      </c>
      <c r="AD69" s="22">
        <f>CORREL(AD13:AD62,AJ13:AJ62)</f>
        <v>0.75587018655589377</v>
      </c>
      <c r="AE69" s="22">
        <f>CORREL(AE13:AE62,AJ13:AJ62)</f>
        <v>0.738742385026259</v>
      </c>
      <c r="AF69" s="22">
        <f>CORREL(AF13:AF62,AJ13:AJ62)</f>
        <v>0.31479617977072011</v>
      </c>
      <c r="AG69" s="22">
        <f>CORREL(AG13:AG62,AJ13:AJ62)</f>
        <v>0.13934581147468794</v>
      </c>
      <c r="AH69" s="23">
        <f>CORREL(AH13:AH62,AJ13:AJ62)</f>
        <v>0.75431014207593139</v>
      </c>
      <c r="AI69" s="16"/>
      <c r="AJ69" s="8"/>
      <c r="AK69" s="8"/>
      <c r="AL69" s="8"/>
      <c r="AM69" s="10"/>
    </row>
    <row r="70" spans="1:39" ht="20.100000000000001" hidden="1" customHeight="1">
      <c r="A70" s="15"/>
      <c r="B70" s="105" t="s">
        <v>17</v>
      </c>
      <c r="C70" s="106"/>
      <c r="D70" s="107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6"/>
      <c r="AJ70" s="8"/>
      <c r="AK70" s="8"/>
      <c r="AL70" s="8"/>
      <c r="AM70" s="10"/>
    </row>
    <row r="71" spans="1:39" ht="12" customHeight="1">
      <c r="A71" s="6"/>
      <c r="B71" s="26"/>
      <c r="C71" s="20"/>
      <c r="D71" s="2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8"/>
      <c r="AJ71" s="8"/>
      <c r="AK71" s="8"/>
      <c r="AL71" s="8"/>
      <c r="AM71" s="10"/>
    </row>
    <row r="72" spans="1:39" ht="12.95" customHeight="1">
      <c r="A72" s="6"/>
      <c r="B72" s="7"/>
      <c r="C72" s="8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8"/>
      <c r="AJ72" s="8"/>
      <c r="AK72" s="8"/>
      <c r="AL72" s="8"/>
      <c r="AM72" s="10"/>
    </row>
    <row r="73" spans="1:39" ht="24.75" customHeight="1">
      <c r="A73" s="6"/>
      <c r="B73" s="98" t="s">
        <v>18</v>
      </c>
      <c r="C73" s="98"/>
      <c r="D73" s="98" t="s">
        <v>19</v>
      </c>
      <c r="E73" s="98"/>
      <c r="F73" s="98" t="s">
        <v>20</v>
      </c>
      <c r="G73" s="98"/>
      <c r="H73" s="98"/>
      <c r="I73" s="98"/>
      <c r="J73" s="98"/>
      <c r="K73" s="98"/>
      <c r="L73" s="98"/>
      <c r="M73" s="98"/>
      <c r="N73" s="111" t="s">
        <v>10</v>
      </c>
      <c r="O73" s="12"/>
      <c r="P73" s="12"/>
      <c r="Q73" s="8"/>
      <c r="R73" s="8"/>
      <c r="S73" s="8"/>
      <c r="T73" s="8"/>
      <c r="U73" s="8"/>
      <c r="V73" s="8"/>
      <c r="W73" s="8"/>
      <c r="X73" s="1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10"/>
    </row>
    <row r="74" spans="1:39" ht="32.25" customHeight="1">
      <c r="A74" s="6"/>
      <c r="B74" s="98"/>
      <c r="C74" s="98"/>
      <c r="D74" s="71" t="s">
        <v>21</v>
      </c>
      <c r="E74" s="71" t="s">
        <v>22</v>
      </c>
      <c r="F74" s="71" t="s">
        <v>23</v>
      </c>
      <c r="G74" s="71" t="s">
        <v>24</v>
      </c>
      <c r="H74" s="71" t="s">
        <v>25</v>
      </c>
      <c r="I74" s="71" t="s">
        <v>26</v>
      </c>
      <c r="J74" s="71" t="s">
        <v>27</v>
      </c>
      <c r="K74" s="71" t="s">
        <v>28</v>
      </c>
      <c r="L74" s="71" t="s">
        <v>29</v>
      </c>
      <c r="M74" s="71" t="s">
        <v>30</v>
      </c>
      <c r="N74" s="111"/>
      <c r="O74" s="12"/>
      <c r="P74" s="12"/>
      <c r="Q74" s="28"/>
      <c r="R74" s="8"/>
      <c r="S74" s="8"/>
      <c r="T74" s="8"/>
      <c r="U74" s="8"/>
      <c r="V74" s="8"/>
      <c r="W74" s="29"/>
      <c r="X74" s="1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10"/>
    </row>
    <row r="75" spans="1:39" ht="24.95" customHeight="1">
      <c r="A75" s="6"/>
      <c r="B75" s="95" t="s">
        <v>31</v>
      </c>
      <c r="C75" s="96"/>
      <c r="D75" s="72">
        <f>E67</f>
        <v>100</v>
      </c>
      <c r="E75" s="72">
        <f t="shared" ref="E75:M75" si="6">F67</f>
        <v>85.833333333333343</v>
      </c>
      <c r="F75" s="72">
        <f t="shared" si="6"/>
        <v>85.483870967741922</v>
      </c>
      <c r="G75" s="72">
        <f t="shared" si="6"/>
        <v>70.161290322580655</v>
      </c>
      <c r="H75" s="72">
        <f t="shared" si="6"/>
        <v>61.29032258064516</v>
      </c>
      <c r="I75" s="72">
        <f t="shared" si="6"/>
        <v>75.806451612903231</v>
      </c>
      <c r="J75" s="72">
        <f t="shared" si="6"/>
        <v>78.225806451612897</v>
      </c>
      <c r="K75" s="72">
        <f t="shared" si="6"/>
        <v>54.032258064516128</v>
      </c>
      <c r="L75" s="72">
        <f t="shared" si="6"/>
        <v>66.935483870967744</v>
      </c>
      <c r="M75" s="73">
        <f t="shared" si="6"/>
        <v>64.516129032258064</v>
      </c>
      <c r="N75" s="74">
        <f>AVERAGE(D75:M75)</f>
        <v>74.228494623655905</v>
      </c>
      <c r="O75" s="12"/>
      <c r="P75" s="12"/>
      <c r="Q75" s="28"/>
      <c r="R75" s="8"/>
      <c r="S75" s="8"/>
      <c r="T75" s="8"/>
      <c r="U75" s="8"/>
      <c r="V75" s="8"/>
      <c r="W75" s="29"/>
      <c r="X75" s="1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10"/>
    </row>
    <row r="76" spans="1:39" ht="24.95" customHeight="1">
      <c r="A76" s="6"/>
      <c r="B76" s="95" t="s">
        <v>32</v>
      </c>
      <c r="C76" s="96"/>
      <c r="D76" s="72">
        <f>O67</f>
        <v>77.41935483870968</v>
      </c>
      <c r="E76" s="72">
        <f t="shared" ref="E76:M76" si="7">P67</f>
        <v>66.129032258064512</v>
      </c>
      <c r="F76" s="72">
        <f t="shared" si="7"/>
        <v>62.903225806451616</v>
      </c>
      <c r="G76" s="72">
        <f t="shared" si="7"/>
        <v>63.70967741935484</v>
      </c>
      <c r="H76" s="72">
        <f t="shared" si="7"/>
        <v>66.379310344827587</v>
      </c>
      <c r="I76" s="72">
        <f t="shared" si="7"/>
        <v>59.166666666666664</v>
      </c>
      <c r="J76" s="72">
        <f t="shared" si="7"/>
        <v>49.137931034482762</v>
      </c>
      <c r="K76" s="72">
        <f t="shared" si="7"/>
        <v>79.166666666666671</v>
      </c>
      <c r="L76" s="72">
        <f t="shared" si="7"/>
        <v>33.333333333333336</v>
      </c>
      <c r="M76" s="73">
        <f t="shared" si="7"/>
        <v>50</v>
      </c>
      <c r="N76" s="74">
        <f>AVERAGE(D76:M76)</f>
        <v>60.734519836855767</v>
      </c>
      <c r="O76" s="12"/>
      <c r="P76" s="12"/>
      <c r="Q76" s="28"/>
      <c r="R76" s="8"/>
      <c r="S76" s="8"/>
      <c r="T76" s="8"/>
      <c r="U76" s="8"/>
      <c r="V76" s="8"/>
      <c r="W76" s="29"/>
      <c r="X76" s="1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10"/>
    </row>
    <row r="77" spans="1:39" ht="24.95" customHeight="1">
      <c r="A77" s="6"/>
      <c r="B77" s="95" t="s">
        <v>33</v>
      </c>
      <c r="C77" s="96"/>
      <c r="D77" s="76">
        <f>Y67</f>
        <v>60.344827586206897</v>
      </c>
      <c r="E77" s="76">
        <f t="shared" ref="E77:M77" si="8">Z67</f>
        <v>49.137931034482762</v>
      </c>
      <c r="F77" s="76">
        <f t="shared" si="8"/>
        <v>57.499999999999993</v>
      </c>
      <c r="G77" s="76">
        <f t="shared" si="8"/>
        <v>59.166666666666664</v>
      </c>
      <c r="H77" s="76">
        <f t="shared" si="8"/>
        <v>53.333333333333336</v>
      </c>
      <c r="I77" s="76">
        <f t="shared" si="8"/>
        <v>62.5</v>
      </c>
      <c r="J77" s="76">
        <f t="shared" si="8"/>
        <v>36.666666666666671</v>
      </c>
      <c r="K77" s="76">
        <f t="shared" si="8"/>
        <v>45.833333333333336</v>
      </c>
      <c r="L77" s="76">
        <f t="shared" si="8"/>
        <v>62.5</v>
      </c>
      <c r="M77" s="77">
        <f t="shared" si="8"/>
        <v>48.275862068965516</v>
      </c>
      <c r="N77" s="74">
        <f>AVERAGE(D77:M77)</f>
        <v>53.525862068965509</v>
      </c>
      <c r="O77" s="12"/>
      <c r="P77" s="12"/>
      <c r="Q77" s="28"/>
      <c r="R77" s="8"/>
      <c r="S77" s="8"/>
      <c r="T77" s="8"/>
      <c r="U77" s="8"/>
      <c r="V77" s="8"/>
      <c r="W77" s="29"/>
      <c r="X77" s="1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10"/>
    </row>
    <row r="78" spans="1:39" ht="24.95" customHeight="1">
      <c r="A78" s="6"/>
      <c r="B78" s="97" t="s">
        <v>34</v>
      </c>
      <c r="C78" s="97"/>
      <c r="D78" s="75">
        <f>AVERAGE(D75:D77)</f>
        <v>79.254727474972199</v>
      </c>
      <c r="E78" s="75">
        <f t="shared" ref="E78:M78" si="9">AVERAGE(E75:E77)</f>
        <v>67.033432208626877</v>
      </c>
      <c r="F78" s="75">
        <f t="shared" si="9"/>
        <v>68.629032258064512</v>
      </c>
      <c r="G78" s="75">
        <f t="shared" si="9"/>
        <v>64.34587813620071</v>
      </c>
      <c r="H78" s="75">
        <f t="shared" si="9"/>
        <v>60.334322086268692</v>
      </c>
      <c r="I78" s="75">
        <f t="shared" si="9"/>
        <v>65.82437275985663</v>
      </c>
      <c r="J78" s="75">
        <f t="shared" si="9"/>
        <v>54.676801384254112</v>
      </c>
      <c r="K78" s="75">
        <f t="shared" si="9"/>
        <v>59.677419354838712</v>
      </c>
      <c r="L78" s="75">
        <f t="shared" si="9"/>
        <v>54.256272401433698</v>
      </c>
      <c r="M78" s="75">
        <f t="shared" si="9"/>
        <v>54.263997033741191</v>
      </c>
      <c r="N78" s="75">
        <f>AVERAGE(D78:M78)</f>
        <v>62.829625509825725</v>
      </c>
      <c r="O78" s="12"/>
      <c r="P78" s="12"/>
      <c r="Q78" s="28"/>
      <c r="R78" s="8"/>
      <c r="S78" s="8"/>
      <c r="T78" s="8"/>
      <c r="U78" s="8"/>
      <c r="V78" s="8"/>
      <c r="W78" s="29"/>
      <c r="X78" s="1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10"/>
    </row>
    <row r="79" spans="1:39" ht="12.95" customHeight="1">
      <c r="A79" s="6"/>
      <c r="B79" s="7"/>
      <c r="C79" s="8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28"/>
      <c r="R79" s="8"/>
      <c r="S79" s="8"/>
      <c r="T79" s="8"/>
      <c r="U79" s="8"/>
      <c r="V79" s="8"/>
      <c r="W79" s="2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8"/>
      <c r="AJ79" s="8"/>
      <c r="AK79" s="8"/>
      <c r="AL79" s="8"/>
      <c r="AM79" s="10"/>
    </row>
    <row r="80" spans="1:39" ht="12.95" customHeight="1">
      <c r="A80" s="6"/>
      <c r="B80" s="7"/>
      <c r="C80" s="8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28"/>
      <c r="R80" s="8"/>
      <c r="S80" s="8"/>
      <c r="T80" s="8"/>
      <c r="U80" s="8"/>
      <c r="V80" s="8"/>
      <c r="W80" s="29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8"/>
      <c r="AJ80" s="8"/>
      <c r="AK80" s="8"/>
      <c r="AL80" s="8"/>
      <c r="AM80" s="10"/>
    </row>
    <row r="81" spans="1:39" ht="12.95" customHeight="1">
      <c r="A81" s="6"/>
      <c r="B81" s="7"/>
      <c r="C81" s="8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8"/>
      <c r="R81" s="8"/>
      <c r="S81" s="8"/>
      <c r="T81" s="8"/>
      <c r="U81" s="8"/>
      <c r="V81" s="8"/>
      <c r="W81" s="29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8"/>
      <c r="AJ81" s="8"/>
      <c r="AK81" s="8"/>
      <c r="AL81" s="8"/>
      <c r="AM81" s="10"/>
    </row>
    <row r="82" spans="1:39" ht="12.95" customHeight="1">
      <c r="A82" s="6"/>
      <c r="B82" s="7"/>
      <c r="C82" s="8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28"/>
      <c r="R82" s="8"/>
      <c r="S82" s="8"/>
      <c r="T82" s="8"/>
      <c r="U82" s="8"/>
      <c r="V82" s="8"/>
      <c r="W82" s="29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8"/>
      <c r="AJ82" s="8"/>
      <c r="AK82" s="8"/>
      <c r="AL82" s="8"/>
      <c r="AM82" s="10"/>
    </row>
    <row r="83" spans="1:39" s="43" customFormat="1" ht="15" customHeight="1">
      <c r="A83" s="36"/>
      <c r="B83" s="37" t="s">
        <v>35</v>
      </c>
      <c r="C83" s="38"/>
      <c r="D83" s="3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38"/>
      <c r="S83" s="38"/>
      <c r="T83" s="38"/>
      <c r="U83" s="38"/>
      <c r="V83" s="38"/>
      <c r="W83" s="41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8"/>
      <c r="AJ83" s="38"/>
      <c r="AK83" s="38"/>
      <c r="AL83" s="38"/>
      <c r="AM83" s="42"/>
    </row>
    <row r="84" spans="1:39" ht="12.95" customHeight="1">
      <c r="A84" s="6"/>
      <c r="B84" s="7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8"/>
      <c r="R84" s="8"/>
      <c r="S84" s="8"/>
      <c r="T84" s="8"/>
      <c r="U84" s="8"/>
      <c r="V84" s="8"/>
      <c r="W84" s="29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8"/>
      <c r="AJ84" s="8"/>
      <c r="AK84" s="8"/>
      <c r="AL84" s="8"/>
      <c r="AM84" s="10"/>
    </row>
    <row r="85" spans="1:39" ht="29.25" customHeight="1">
      <c r="A85" s="6"/>
      <c r="B85" s="93" t="s">
        <v>36</v>
      </c>
      <c r="C85" s="94"/>
      <c r="D85" s="94"/>
      <c r="E85" s="94"/>
      <c r="F85" s="94"/>
      <c r="G85" s="94"/>
      <c r="H85" s="94"/>
      <c r="I85" s="94"/>
      <c r="J85" s="94"/>
      <c r="K85" s="78" t="s">
        <v>5</v>
      </c>
      <c r="L85" s="30"/>
      <c r="M85" s="30"/>
      <c r="N85" s="30"/>
      <c r="O85" s="30"/>
      <c r="P85" s="30"/>
      <c r="Q85" s="30"/>
      <c r="R85" s="30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8"/>
      <c r="AJ85" s="8"/>
      <c r="AK85" s="8"/>
      <c r="AL85" s="8"/>
      <c r="AM85" s="31"/>
    </row>
    <row r="86" spans="1:39" s="85" customFormat="1" ht="24.95" customHeight="1">
      <c r="A86" s="82"/>
      <c r="B86" s="79">
        <v>2</v>
      </c>
      <c r="C86" s="90" t="s">
        <v>37</v>
      </c>
      <c r="D86" s="91"/>
      <c r="E86" s="91"/>
      <c r="F86" s="91"/>
      <c r="G86" s="91"/>
      <c r="H86" s="91"/>
      <c r="I86" s="91"/>
      <c r="J86" s="92"/>
      <c r="K86" s="75">
        <v>85.833333333333343</v>
      </c>
      <c r="L86" s="80" t="str">
        <f>IF(K86&gt;80,"FORTALEZA",IF(K86&lt;50,"DEBILIDAD"))</f>
        <v>FORTALEZA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83"/>
      <c r="AJ86" s="83"/>
      <c r="AK86" s="83"/>
      <c r="AL86" s="83"/>
      <c r="AM86" s="84"/>
    </row>
    <row r="87" spans="1:39" s="85" customFormat="1" ht="24.95" customHeight="1">
      <c r="A87" s="82"/>
      <c r="B87" s="79">
        <v>3</v>
      </c>
      <c r="C87" s="90" t="s">
        <v>38</v>
      </c>
      <c r="D87" s="91"/>
      <c r="E87" s="91"/>
      <c r="F87" s="91"/>
      <c r="G87" s="91"/>
      <c r="H87" s="91"/>
      <c r="I87" s="91"/>
      <c r="J87" s="92"/>
      <c r="K87" s="75">
        <v>85.483870967741922</v>
      </c>
      <c r="L87" s="80" t="str">
        <f>IF(K87&gt;80,"FORTALEZA",IF(K87&lt;50,"DEBILIDAD",IF(K87=FALSE,"")))</f>
        <v>FORTALEZA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83"/>
      <c r="AJ87" s="83"/>
      <c r="AK87" s="83"/>
      <c r="AL87" s="83"/>
      <c r="AM87" s="84"/>
    </row>
    <row r="88" spans="1:39" s="85" customFormat="1" ht="24.95" customHeight="1">
      <c r="A88" s="82"/>
      <c r="B88" s="79">
        <v>1</v>
      </c>
      <c r="C88" s="90" t="s">
        <v>39</v>
      </c>
      <c r="D88" s="91"/>
      <c r="E88" s="91"/>
      <c r="F88" s="91"/>
      <c r="G88" s="91"/>
      <c r="H88" s="91"/>
      <c r="I88" s="91"/>
      <c r="J88" s="92"/>
      <c r="K88" s="75">
        <v>81.451612903225794</v>
      </c>
      <c r="L88" s="80" t="str">
        <f>IF(K88&gt;80,"FORTALEZA",IF(K88&lt;50,"DEBILIDAD",IF(K88=FALSE,"")))</f>
        <v>FORTALEZA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83"/>
      <c r="AJ88" s="83"/>
      <c r="AK88" s="83"/>
      <c r="AL88" s="83"/>
      <c r="AM88" s="84"/>
    </row>
    <row r="89" spans="1:39" s="85" customFormat="1" ht="24.95" customHeight="1">
      <c r="A89" s="82"/>
      <c r="B89" s="79">
        <v>18</v>
      </c>
      <c r="C89" s="90" t="s">
        <v>72</v>
      </c>
      <c r="D89" s="91"/>
      <c r="E89" s="91"/>
      <c r="F89" s="91"/>
      <c r="G89" s="91"/>
      <c r="H89" s="91"/>
      <c r="I89" s="91"/>
      <c r="J89" s="92"/>
      <c r="K89" s="75">
        <v>79.166666666666671</v>
      </c>
      <c r="L89" s="80" t="b">
        <f>IF(K89&gt;80,"FORTALEZA",IF(K89&lt;50,"DEBILIDAD",IF(K89=FALSE,"")))</f>
        <v>0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83"/>
      <c r="AJ89" s="83"/>
      <c r="AK89" s="83"/>
      <c r="AL89" s="83"/>
      <c r="AM89" s="84"/>
    </row>
    <row r="90" spans="1:39" s="85" customFormat="1" ht="24.95" customHeight="1">
      <c r="A90" s="82"/>
      <c r="B90" s="79">
        <v>7</v>
      </c>
      <c r="C90" s="90" t="s">
        <v>40</v>
      </c>
      <c r="D90" s="91"/>
      <c r="E90" s="91"/>
      <c r="F90" s="91"/>
      <c r="G90" s="91"/>
      <c r="H90" s="91"/>
      <c r="I90" s="91"/>
      <c r="J90" s="92"/>
      <c r="K90" s="75">
        <v>78.225806451612897</v>
      </c>
      <c r="L90" s="80" t="b">
        <f t="shared" ref="L90:L115" si="10">IF(K90&gt;80,"FORTALEZA",IF(K90&lt;50,"DEBILIDAD"))</f>
        <v>0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83"/>
      <c r="AJ90" s="83"/>
      <c r="AK90" s="83"/>
      <c r="AL90" s="83"/>
      <c r="AM90" s="84"/>
    </row>
    <row r="91" spans="1:39" s="85" customFormat="1" ht="24.95" customHeight="1">
      <c r="A91" s="82"/>
      <c r="B91" s="79">
        <v>11</v>
      </c>
      <c r="C91" s="90" t="s">
        <v>41</v>
      </c>
      <c r="D91" s="91"/>
      <c r="E91" s="91"/>
      <c r="F91" s="91"/>
      <c r="G91" s="91"/>
      <c r="H91" s="91"/>
      <c r="I91" s="91"/>
      <c r="J91" s="92"/>
      <c r="K91" s="75">
        <v>77.41935483870968</v>
      </c>
      <c r="L91" s="80" t="b">
        <f t="shared" si="10"/>
        <v>0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83"/>
      <c r="AJ91" s="83"/>
      <c r="AK91" s="83"/>
      <c r="AL91" s="83"/>
      <c r="AM91" s="86"/>
    </row>
    <row r="92" spans="1:39" s="85" customFormat="1" ht="24.95" customHeight="1">
      <c r="A92" s="82"/>
      <c r="B92" s="79">
        <v>6</v>
      </c>
      <c r="C92" s="90" t="s">
        <v>42</v>
      </c>
      <c r="D92" s="91"/>
      <c r="E92" s="91"/>
      <c r="F92" s="91"/>
      <c r="G92" s="91"/>
      <c r="H92" s="91"/>
      <c r="I92" s="91"/>
      <c r="J92" s="92"/>
      <c r="K92" s="75">
        <v>75.806451612903231</v>
      </c>
      <c r="L92" s="80" t="b">
        <f t="shared" si="10"/>
        <v>0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83"/>
      <c r="AJ92" s="83"/>
      <c r="AK92" s="83"/>
      <c r="AL92" s="83"/>
      <c r="AM92" s="86"/>
    </row>
    <row r="93" spans="1:39" s="85" customFormat="1" ht="24.95" customHeight="1">
      <c r="A93" s="82"/>
      <c r="B93" s="79">
        <v>4</v>
      </c>
      <c r="C93" s="90" t="s">
        <v>43</v>
      </c>
      <c r="D93" s="91"/>
      <c r="E93" s="91"/>
      <c r="F93" s="91"/>
      <c r="G93" s="91"/>
      <c r="H93" s="91"/>
      <c r="I93" s="91"/>
      <c r="J93" s="92"/>
      <c r="K93" s="75">
        <v>70.161290322580655</v>
      </c>
      <c r="L93" s="80" t="b">
        <f t="shared" si="10"/>
        <v>0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83"/>
      <c r="AJ93" s="83"/>
      <c r="AK93" s="83"/>
      <c r="AL93" s="83"/>
      <c r="AM93" s="86"/>
    </row>
    <row r="94" spans="1:39" s="85" customFormat="1" ht="24.95" customHeight="1">
      <c r="A94" s="82"/>
      <c r="B94" s="79">
        <v>9</v>
      </c>
      <c r="C94" s="90" t="s">
        <v>44</v>
      </c>
      <c r="D94" s="91"/>
      <c r="E94" s="91"/>
      <c r="F94" s="91"/>
      <c r="G94" s="91"/>
      <c r="H94" s="91"/>
      <c r="I94" s="91"/>
      <c r="J94" s="92"/>
      <c r="K94" s="75">
        <v>66.935483870967744</v>
      </c>
      <c r="L94" s="80" t="b">
        <f t="shared" si="10"/>
        <v>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83"/>
      <c r="AJ94" s="83"/>
      <c r="AK94" s="83"/>
      <c r="AL94" s="83"/>
      <c r="AM94" s="86"/>
    </row>
    <row r="95" spans="1:39" s="85" customFormat="1" ht="24.95" customHeight="1">
      <c r="A95" s="82"/>
      <c r="B95" s="79">
        <v>15</v>
      </c>
      <c r="C95" s="90" t="s">
        <v>45</v>
      </c>
      <c r="D95" s="91"/>
      <c r="E95" s="91"/>
      <c r="F95" s="91"/>
      <c r="G95" s="91"/>
      <c r="H95" s="91"/>
      <c r="I95" s="91"/>
      <c r="J95" s="92"/>
      <c r="K95" s="75">
        <v>66.379310344827587</v>
      </c>
      <c r="L95" s="80" t="b">
        <f t="shared" si="10"/>
        <v>0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83"/>
      <c r="AJ95" s="83"/>
      <c r="AK95" s="83"/>
      <c r="AL95" s="83"/>
      <c r="AM95" s="84"/>
    </row>
    <row r="96" spans="1:39" s="85" customFormat="1" ht="24.95" customHeight="1">
      <c r="A96" s="82"/>
      <c r="B96" s="79">
        <v>12</v>
      </c>
      <c r="C96" s="90" t="s">
        <v>46</v>
      </c>
      <c r="D96" s="91"/>
      <c r="E96" s="91"/>
      <c r="F96" s="91"/>
      <c r="G96" s="91"/>
      <c r="H96" s="91"/>
      <c r="I96" s="91"/>
      <c r="J96" s="92"/>
      <c r="K96" s="75">
        <v>66.129032258064512</v>
      </c>
      <c r="L96" s="80" t="b">
        <f t="shared" si="10"/>
        <v>0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83"/>
      <c r="AJ96" s="83"/>
      <c r="AK96" s="83"/>
      <c r="AL96" s="83"/>
      <c r="AM96" s="84"/>
    </row>
    <row r="97" spans="1:39" s="85" customFormat="1" ht="24.95" customHeight="1">
      <c r="A97" s="82"/>
      <c r="B97" s="79">
        <v>10</v>
      </c>
      <c r="C97" s="90" t="s">
        <v>47</v>
      </c>
      <c r="D97" s="91"/>
      <c r="E97" s="91"/>
      <c r="F97" s="91"/>
      <c r="G97" s="91"/>
      <c r="H97" s="91"/>
      <c r="I97" s="91"/>
      <c r="J97" s="92"/>
      <c r="K97" s="75">
        <v>64.516129032258064</v>
      </c>
      <c r="L97" s="80" t="b">
        <f t="shared" si="10"/>
        <v>0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83"/>
      <c r="AJ97" s="83"/>
      <c r="AK97" s="83"/>
      <c r="AL97" s="83"/>
      <c r="AM97" s="84"/>
    </row>
    <row r="98" spans="1:39" s="85" customFormat="1" ht="24.95" customHeight="1">
      <c r="A98" s="82"/>
      <c r="B98" s="79">
        <v>14</v>
      </c>
      <c r="C98" s="90" t="s">
        <v>48</v>
      </c>
      <c r="D98" s="91"/>
      <c r="E98" s="91"/>
      <c r="F98" s="91"/>
      <c r="G98" s="91"/>
      <c r="H98" s="91"/>
      <c r="I98" s="91"/>
      <c r="J98" s="92"/>
      <c r="K98" s="75">
        <v>63.70967741935484</v>
      </c>
      <c r="L98" s="80" t="b">
        <f t="shared" si="10"/>
        <v>0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83"/>
      <c r="AJ98" s="83"/>
      <c r="AK98" s="83"/>
      <c r="AL98" s="83"/>
      <c r="AM98" s="86"/>
    </row>
    <row r="99" spans="1:39" s="85" customFormat="1" ht="24.95" customHeight="1">
      <c r="A99" s="82"/>
      <c r="B99" s="79">
        <v>13</v>
      </c>
      <c r="C99" s="90" t="s">
        <v>49</v>
      </c>
      <c r="D99" s="91"/>
      <c r="E99" s="91"/>
      <c r="F99" s="91"/>
      <c r="G99" s="91"/>
      <c r="H99" s="91"/>
      <c r="I99" s="91"/>
      <c r="J99" s="92"/>
      <c r="K99" s="75">
        <v>62.903225806451616</v>
      </c>
      <c r="L99" s="80" t="b">
        <f t="shared" si="10"/>
        <v>0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83"/>
      <c r="AJ99" s="83"/>
      <c r="AK99" s="83"/>
      <c r="AL99" s="83"/>
      <c r="AM99" s="86"/>
    </row>
    <row r="100" spans="1:39" s="85" customFormat="1" ht="24.95" customHeight="1">
      <c r="A100" s="82"/>
      <c r="B100" s="79">
        <v>26</v>
      </c>
      <c r="C100" s="90" t="s">
        <v>50</v>
      </c>
      <c r="D100" s="91"/>
      <c r="E100" s="91"/>
      <c r="F100" s="91"/>
      <c r="G100" s="91"/>
      <c r="H100" s="91"/>
      <c r="I100" s="91"/>
      <c r="J100" s="92"/>
      <c r="K100" s="75">
        <v>62.5</v>
      </c>
      <c r="L100" s="80" t="b">
        <f t="shared" si="10"/>
        <v>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83"/>
      <c r="AJ100" s="83"/>
      <c r="AK100" s="83"/>
      <c r="AL100" s="83"/>
      <c r="AM100" s="86"/>
    </row>
    <row r="101" spans="1:39" s="85" customFormat="1" ht="24.95" customHeight="1">
      <c r="A101" s="82"/>
      <c r="B101" s="79">
        <v>29</v>
      </c>
      <c r="C101" s="90" t="s">
        <v>51</v>
      </c>
      <c r="D101" s="91"/>
      <c r="E101" s="91"/>
      <c r="F101" s="91"/>
      <c r="G101" s="91"/>
      <c r="H101" s="91"/>
      <c r="I101" s="91"/>
      <c r="J101" s="92"/>
      <c r="K101" s="75">
        <v>62.5</v>
      </c>
      <c r="L101" s="80" t="b">
        <f t="shared" si="10"/>
        <v>0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83"/>
      <c r="AJ101" s="83"/>
      <c r="AK101" s="83"/>
      <c r="AL101" s="83"/>
      <c r="AM101" s="86"/>
    </row>
    <row r="102" spans="1:39" s="85" customFormat="1" ht="24.95" customHeight="1">
      <c r="A102" s="82"/>
      <c r="B102" s="79">
        <v>5</v>
      </c>
      <c r="C102" s="90" t="s">
        <v>52</v>
      </c>
      <c r="D102" s="91"/>
      <c r="E102" s="91"/>
      <c r="F102" s="91"/>
      <c r="G102" s="91"/>
      <c r="H102" s="91"/>
      <c r="I102" s="91"/>
      <c r="J102" s="92"/>
      <c r="K102" s="75">
        <v>61.29032258064516</v>
      </c>
      <c r="L102" s="80" t="b">
        <f t="shared" si="10"/>
        <v>0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83"/>
      <c r="AJ102" s="83"/>
      <c r="AK102" s="83"/>
      <c r="AL102" s="83"/>
      <c r="AM102" s="86"/>
    </row>
    <row r="103" spans="1:39" s="85" customFormat="1" ht="24.95" customHeight="1">
      <c r="A103" s="82"/>
      <c r="B103" s="79">
        <v>21</v>
      </c>
      <c r="C103" s="90" t="s">
        <v>53</v>
      </c>
      <c r="D103" s="91"/>
      <c r="E103" s="91"/>
      <c r="F103" s="91"/>
      <c r="G103" s="91"/>
      <c r="H103" s="91"/>
      <c r="I103" s="91"/>
      <c r="J103" s="92"/>
      <c r="K103" s="75">
        <v>60.344827586206897</v>
      </c>
      <c r="L103" s="80" t="b">
        <f t="shared" si="10"/>
        <v>0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83"/>
      <c r="AJ103" s="83"/>
      <c r="AK103" s="83"/>
      <c r="AL103" s="83"/>
      <c r="AM103" s="86"/>
    </row>
    <row r="104" spans="1:39" s="85" customFormat="1" ht="24.95" customHeight="1">
      <c r="A104" s="82"/>
      <c r="B104" s="79">
        <v>16</v>
      </c>
      <c r="C104" s="90" t="s">
        <v>54</v>
      </c>
      <c r="D104" s="91"/>
      <c r="E104" s="91"/>
      <c r="F104" s="91"/>
      <c r="G104" s="91"/>
      <c r="H104" s="91"/>
      <c r="I104" s="91"/>
      <c r="J104" s="92"/>
      <c r="K104" s="75">
        <v>59.166666666666664</v>
      </c>
      <c r="L104" s="80" t="b">
        <f t="shared" si="10"/>
        <v>0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83"/>
      <c r="AJ104" s="83"/>
      <c r="AK104" s="83"/>
      <c r="AL104" s="83"/>
      <c r="AM104" s="86"/>
    </row>
    <row r="105" spans="1:39" s="85" customFormat="1" ht="24.95" customHeight="1">
      <c r="A105" s="82"/>
      <c r="B105" s="79">
        <v>24</v>
      </c>
      <c r="C105" s="90" t="s">
        <v>55</v>
      </c>
      <c r="D105" s="91"/>
      <c r="E105" s="91"/>
      <c r="F105" s="91"/>
      <c r="G105" s="91"/>
      <c r="H105" s="91"/>
      <c r="I105" s="91"/>
      <c r="J105" s="92"/>
      <c r="K105" s="75">
        <v>59.166666666666664</v>
      </c>
      <c r="L105" s="80" t="b">
        <f t="shared" si="10"/>
        <v>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83"/>
      <c r="AJ105" s="83"/>
      <c r="AK105" s="83"/>
      <c r="AL105" s="83"/>
      <c r="AM105" s="86"/>
    </row>
    <row r="106" spans="1:39" s="85" customFormat="1" ht="24.95" customHeight="1">
      <c r="A106" s="82"/>
      <c r="B106" s="79">
        <v>23</v>
      </c>
      <c r="C106" s="90" t="s">
        <v>56</v>
      </c>
      <c r="D106" s="91"/>
      <c r="E106" s="91"/>
      <c r="F106" s="91"/>
      <c r="G106" s="91"/>
      <c r="H106" s="91"/>
      <c r="I106" s="91"/>
      <c r="J106" s="92"/>
      <c r="K106" s="75">
        <v>57.499999999999993</v>
      </c>
      <c r="L106" s="80" t="b">
        <f t="shared" si="10"/>
        <v>0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83"/>
      <c r="AJ106" s="83"/>
      <c r="AK106" s="83"/>
      <c r="AL106" s="83"/>
      <c r="AM106" s="86"/>
    </row>
    <row r="107" spans="1:39" s="85" customFormat="1" ht="24.95" customHeight="1">
      <c r="A107" s="82"/>
      <c r="B107" s="79">
        <v>8</v>
      </c>
      <c r="C107" s="90" t="s">
        <v>57</v>
      </c>
      <c r="D107" s="91"/>
      <c r="E107" s="91"/>
      <c r="F107" s="91"/>
      <c r="G107" s="91"/>
      <c r="H107" s="91"/>
      <c r="I107" s="91"/>
      <c r="J107" s="92"/>
      <c r="K107" s="75">
        <v>54.032258064516128</v>
      </c>
      <c r="L107" s="80" t="b">
        <f t="shared" si="10"/>
        <v>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83"/>
      <c r="AJ107" s="83"/>
      <c r="AK107" s="83"/>
      <c r="AL107" s="83"/>
      <c r="AM107" s="86"/>
    </row>
    <row r="108" spans="1:39" s="85" customFormat="1" ht="24.95" customHeight="1">
      <c r="A108" s="82"/>
      <c r="B108" s="79">
        <v>25</v>
      </c>
      <c r="C108" s="90" t="s">
        <v>58</v>
      </c>
      <c r="D108" s="91"/>
      <c r="E108" s="91"/>
      <c r="F108" s="91"/>
      <c r="G108" s="91"/>
      <c r="H108" s="91"/>
      <c r="I108" s="91"/>
      <c r="J108" s="92"/>
      <c r="K108" s="75">
        <v>53.333333333333336</v>
      </c>
      <c r="L108" s="80" t="b">
        <f t="shared" si="10"/>
        <v>0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83"/>
      <c r="AJ108" s="83"/>
      <c r="AK108" s="83"/>
      <c r="AL108" s="83"/>
      <c r="AM108" s="86"/>
    </row>
    <row r="109" spans="1:39" s="85" customFormat="1" ht="24.95" customHeight="1">
      <c r="A109" s="82"/>
      <c r="B109" s="79">
        <v>20</v>
      </c>
      <c r="C109" s="90" t="s">
        <v>59</v>
      </c>
      <c r="D109" s="91"/>
      <c r="E109" s="91"/>
      <c r="F109" s="91"/>
      <c r="G109" s="91"/>
      <c r="H109" s="91"/>
      <c r="I109" s="91"/>
      <c r="J109" s="92"/>
      <c r="K109" s="75">
        <v>50</v>
      </c>
      <c r="L109" s="80" t="b">
        <f t="shared" si="10"/>
        <v>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83"/>
      <c r="AJ109" s="83"/>
      <c r="AK109" s="83"/>
      <c r="AL109" s="83"/>
      <c r="AM109" s="86"/>
    </row>
    <row r="110" spans="1:39" s="85" customFormat="1" ht="24.95" customHeight="1">
      <c r="A110" s="82"/>
      <c r="B110" s="79">
        <v>17</v>
      </c>
      <c r="C110" s="90" t="s">
        <v>60</v>
      </c>
      <c r="D110" s="91"/>
      <c r="E110" s="91"/>
      <c r="F110" s="91"/>
      <c r="G110" s="91"/>
      <c r="H110" s="91"/>
      <c r="I110" s="91"/>
      <c r="J110" s="92"/>
      <c r="K110" s="75">
        <v>49.137931034482762</v>
      </c>
      <c r="L110" s="80" t="str">
        <f t="shared" si="10"/>
        <v>DEBILIDAD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83"/>
      <c r="AJ110" s="83"/>
      <c r="AK110" s="83"/>
      <c r="AL110" s="83"/>
      <c r="AM110" s="86"/>
    </row>
    <row r="111" spans="1:39" s="85" customFormat="1" ht="24.95" customHeight="1">
      <c r="A111" s="82"/>
      <c r="B111" s="79">
        <v>22</v>
      </c>
      <c r="C111" s="90" t="s">
        <v>61</v>
      </c>
      <c r="D111" s="91"/>
      <c r="E111" s="91"/>
      <c r="F111" s="91"/>
      <c r="G111" s="91"/>
      <c r="H111" s="91"/>
      <c r="I111" s="91"/>
      <c r="J111" s="92"/>
      <c r="K111" s="75">
        <v>49.137931034482762</v>
      </c>
      <c r="L111" s="80" t="str">
        <f t="shared" si="10"/>
        <v>DEBILIDAD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83"/>
      <c r="AJ111" s="83"/>
      <c r="AK111" s="83"/>
      <c r="AL111" s="83"/>
      <c r="AM111" s="86"/>
    </row>
    <row r="112" spans="1:39" s="85" customFormat="1" ht="24.95" customHeight="1">
      <c r="A112" s="82"/>
      <c r="B112" s="79">
        <v>30</v>
      </c>
      <c r="C112" s="90" t="s">
        <v>62</v>
      </c>
      <c r="D112" s="91"/>
      <c r="E112" s="91"/>
      <c r="F112" s="91"/>
      <c r="G112" s="91"/>
      <c r="H112" s="91"/>
      <c r="I112" s="91"/>
      <c r="J112" s="92"/>
      <c r="K112" s="75">
        <v>48.275862068965516</v>
      </c>
      <c r="L112" s="80" t="str">
        <f t="shared" si="10"/>
        <v>DEBILIDAD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83"/>
      <c r="AJ112" s="83"/>
      <c r="AK112" s="83"/>
      <c r="AL112" s="83"/>
      <c r="AM112" s="86"/>
    </row>
    <row r="113" spans="1:39" s="85" customFormat="1" ht="24.95" customHeight="1">
      <c r="A113" s="82"/>
      <c r="B113" s="79">
        <v>28</v>
      </c>
      <c r="C113" s="90" t="s">
        <v>63</v>
      </c>
      <c r="D113" s="91"/>
      <c r="E113" s="91"/>
      <c r="F113" s="91"/>
      <c r="G113" s="91"/>
      <c r="H113" s="91"/>
      <c r="I113" s="91"/>
      <c r="J113" s="92"/>
      <c r="K113" s="75">
        <v>45.833333333333336</v>
      </c>
      <c r="L113" s="80" t="str">
        <f t="shared" si="10"/>
        <v>DEBILIDAD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83"/>
      <c r="AJ113" s="83"/>
      <c r="AK113" s="83"/>
      <c r="AL113" s="83"/>
      <c r="AM113" s="86"/>
    </row>
    <row r="114" spans="1:39" s="85" customFormat="1" ht="24.95" customHeight="1">
      <c r="A114" s="82"/>
      <c r="B114" s="79">
        <v>27</v>
      </c>
      <c r="C114" s="90" t="s">
        <v>64</v>
      </c>
      <c r="D114" s="91"/>
      <c r="E114" s="91"/>
      <c r="F114" s="91"/>
      <c r="G114" s="91"/>
      <c r="H114" s="91"/>
      <c r="I114" s="91"/>
      <c r="J114" s="92"/>
      <c r="K114" s="75">
        <v>36.666666666666671</v>
      </c>
      <c r="L114" s="80" t="str">
        <f t="shared" si="10"/>
        <v>DEBILIDAD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83"/>
      <c r="AJ114" s="83"/>
      <c r="AK114" s="83"/>
      <c r="AL114" s="83"/>
      <c r="AM114" s="86"/>
    </row>
    <row r="115" spans="1:39" s="85" customFormat="1" ht="24.95" customHeight="1">
      <c r="A115" s="87"/>
      <c r="B115" s="79">
        <v>19</v>
      </c>
      <c r="C115" s="90" t="s">
        <v>65</v>
      </c>
      <c r="D115" s="91"/>
      <c r="E115" s="91"/>
      <c r="F115" s="91"/>
      <c r="G115" s="91"/>
      <c r="H115" s="91"/>
      <c r="I115" s="91"/>
      <c r="J115" s="92"/>
      <c r="K115" s="75">
        <v>33.333333333333336</v>
      </c>
      <c r="L115" s="81" t="str">
        <f t="shared" si="10"/>
        <v>DEBILIDAD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88"/>
      <c r="AJ115" s="88"/>
      <c r="AK115" s="88"/>
      <c r="AL115" s="88"/>
      <c r="AM115" s="89"/>
    </row>
  </sheetData>
  <mergeCells count="56">
    <mergeCell ref="AJ11:AJ12"/>
    <mergeCell ref="B63:D63"/>
    <mergeCell ref="B64:D64"/>
    <mergeCell ref="B65:D65"/>
    <mergeCell ref="B66:D66"/>
    <mergeCell ref="E1:AH5"/>
    <mergeCell ref="C7:X7"/>
    <mergeCell ref="AA7:AB7"/>
    <mergeCell ref="AC7:AG7"/>
    <mergeCell ref="C9:X9"/>
    <mergeCell ref="B67:D67"/>
    <mergeCell ref="B68:D68"/>
    <mergeCell ref="B69:D69"/>
    <mergeCell ref="B70:D70"/>
    <mergeCell ref="B73:C74"/>
    <mergeCell ref="AI11:AI12"/>
    <mergeCell ref="B11:D11"/>
    <mergeCell ref="E11:AH11"/>
    <mergeCell ref="N73:N74"/>
    <mergeCell ref="B75:C75"/>
    <mergeCell ref="B76:C76"/>
    <mergeCell ref="B77:C77"/>
    <mergeCell ref="B78:C78"/>
    <mergeCell ref="D73:E73"/>
    <mergeCell ref="F73:M73"/>
    <mergeCell ref="B85:J85"/>
    <mergeCell ref="C86:J86"/>
    <mergeCell ref="C87:J87"/>
    <mergeCell ref="C88:J88"/>
    <mergeCell ref="C89:J89"/>
    <mergeCell ref="C90:J90"/>
    <mergeCell ref="C91:J91"/>
    <mergeCell ref="C92:J92"/>
    <mergeCell ref="C93:J93"/>
    <mergeCell ref="C94:J94"/>
    <mergeCell ref="C95:J95"/>
    <mergeCell ref="C96:J96"/>
    <mergeCell ref="C97:J97"/>
    <mergeCell ref="C98:J98"/>
    <mergeCell ref="C99:J99"/>
    <mergeCell ref="C100:J100"/>
    <mergeCell ref="C101:J101"/>
    <mergeCell ref="C102:J102"/>
    <mergeCell ref="C103:J103"/>
    <mergeCell ref="C104:J104"/>
    <mergeCell ref="C105:J105"/>
    <mergeCell ref="C106:J106"/>
    <mergeCell ref="C107:J107"/>
    <mergeCell ref="C108:J108"/>
    <mergeCell ref="C115:J115"/>
    <mergeCell ref="C109:J109"/>
    <mergeCell ref="C110:J110"/>
    <mergeCell ref="C111:J111"/>
    <mergeCell ref="C112:J112"/>
    <mergeCell ref="C113:J113"/>
    <mergeCell ref="C114:J114"/>
  </mergeCells>
  <pageMargins left="0.39370083808898926" right="0.39370083808898926" top="0.39370083808898926" bottom="0.39370083808898926" header="0.51181107759475708" footer="0.51181107759475708"/>
  <pageSetup scale="30" orientation="landscape" useFirstPageNumber="1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129"/>
  <sheetViews>
    <sheetView showGridLines="0" workbookViewId="0">
      <selection activeCell="AE114" sqref="AE114"/>
    </sheetView>
  </sheetViews>
  <sheetFormatPr baseColWidth="10" defaultColWidth="10.25" defaultRowHeight="20.100000000000001" customHeight="1"/>
  <cols>
    <col min="1" max="24" width="4.625" style="33" customWidth="1"/>
    <col min="25" max="16384" width="10.25" style="33"/>
  </cols>
  <sheetData>
    <row r="1" spans="1:24" ht="30" customHeight="1">
      <c r="A1" s="121"/>
      <c r="B1" s="121"/>
      <c r="C1" s="121"/>
      <c r="D1" s="121"/>
      <c r="E1" s="124" t="s">
        <v>66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4.1" customHeight="1">
      <c r="A2" s="121"/>
      <c r="B2" s="121"/>
      <c r="C2" s="121"/>
      <c r="D2" s="121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4.1" customHeight="1">
      <c r="A3" s="121"/>
      <c r="B3" s="121"/>
      <c r="C3" s="121"/>
      <c r="D3" s="121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4.1" customHeight="1">
      <c r="A4" s="121"/>
      <c r="B4" s="121"/>
      <c r="C4" s="121"/>
      <c r="D4" s="121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4.1" customHeight="1">
      <c r="A5" s="121"/>
      <c r="B5" s="121"/>
      <c r="C5" s="121"/>
      <c r="D5" s="121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4.1" customHeight="1">
      <c r="A7" s="8"/>
      <c r="B7" s="24" t="s">
        <v>67</v>
      </c>
      <c r="C7" s="8"/>
      <c r="D7" s="121">
        <f>'Captura de datos'!$C$7:$X$7</f>
        <v>0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8"/>
      <c r="S7" s="122" t="s">
        <v>0</v>
      </c>
      <c r="T7" s="122"/>
      <c r="U7" s="121">
        <f>'Captura de datos'!$AC$7</f>
        <v>0</v>
      </c>
      <c r="V7" s="121"/>
      <c r="W7" s="121"/>
      <c r="X7" s="8"/>
    </row>
    <row r="8" spans="1:24" ht="9" customHeight="1">
      <c r="A8" s="8"/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4.1" customHeight="1">
      <c r="A9" s="8"/>
      <c r="B9" s="24" t="s">
        <v>1</v>
      </c>
      <c r="C9" s="8"/>
      <c r="D9" s="121">
        <f>'Captura de datos'!$C$9:$X$9</f>
        <v>0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8"/>
      <c r="S9" s="8"/>
      <c r="T9" s="8"/>
      <c r="U9" s="8"/>
      <c r="V9" s="8"/>
      <c r="W9" s="8"/>
      <c r="X9" s="8"/>
    </row>
    <row r="10" spans="1:24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4.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4.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4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4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4.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4.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4.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4.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4.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4.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4.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4.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4.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4.1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4.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4.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4.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1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4.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4.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4.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4.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30" customHeight="1">
      <c r="A44" s="121"/>
      <c r="B44" s="121"/>
      <c r="C44" s="121"/>
      <c r="D44" s="121"/>
      <c r="E44" s="116" t="s">
        <v>68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14.1" customHeight="1">
      <c r="A45" s="121"/>
      <c r="B45" s="121"/>
      <c r="C45" s="121"/>
      <c r="D45" s="121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14.1" customHeight="1">
      <c r="A46" s="121"/>
      <c r="B46" s="121"/>
      <c r="C46" s="121"/>
      <c r="D46" s="121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4.1" customHeight="1">
      <c r="A47" s="121"/>
      <c r="B47" s="121"/>
      <c r="C47" s="121"/>
      <c r="D47" s="121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14.1" customHeight="1">
      <c r="A48" s="121"/>
      <c r="B48" s="121"/>
      <c r="C48" s="121"/>
      <c r="D48" s="121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9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1" customHeight="1">
      <c r="A50" s="8"/>
      <c r="B50" s="24" t="s">
        <v>67</v>
      </c>
      <c r="C50" s="8"/>
      <c r="D50" s="121">
        <f>'Captura de datos'!$C$7:$X$7</f>
        <v>0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8"/>
      <c r="S50" s="122" t="s">
        <v>0</v>
      </c>
      <c r="T50" s="122"/>
      <c r="U50" s="121">
        <f>'Captura de datos'!$AC$7</f>
        <v>0</v>
      </c>
      <c r="V50" s="121"/>
      <c r="W50" s="121"/>
      <c r="X50" s="8"/>
    </row>
    <row r="51" spans="1:24" ht="9" customHeight="1">
      <c r="A51" s="8"/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4.1" customHeight="1">
      <c r="A52" s="8"/>
      <c r="B52" s="24" t="s">
        <v>1</v>
      </c>
      <c r="C52" s="8"/>
      <c r="D52" s="121">
        <f>'Captura de datos'!$C$9:$X$9</f>
        <v>0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8"/>
      <c r="S52" s="8"/>
      <c r="T52" s="8"/>
      <c r="U52" s="8"/>
      <c r="V52" s="8"/>
      <c r="W52" s="8"/>
      <c r="X52" s="8"/>
    </row>
    <row r="53" spans="1:24" ht="14.1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4.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4.1" customHeight="1">
      <c r="A56" s="8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8"/>
      <c r="O56" s="121"/>
      <c r="P56" s="121"/>
      <c r="Q56" s="121"/>
      <c r="R56" s="121"/>
      <c r="S56" s="121"/>
      <c r="T56" s="121"/>
      <c r="U56" s="121"/>
      <c r="V56" s="121"/>
      <c r="W56" s="121"/>
      <c r="X56" s="8"/>
    </row>
    <row r="57" spans="1:24" ht="14.1" customHeight="1">
      <c r="A57" s="8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8"/>
      <c r="O57" s="121"/>
      <c r="P57" s="121"/>
      <c r="Q57" s="121"/>
      <c r="R57" s="121"/>
      <c r="S57" s="121"/>
      <c r="T57" s="121"/>
      <c r="U57" s="121"/>
      <c r="V57" s="121"/>
      <c r="W57" s="121"/>
      <c r="X57" s="8"/>
    </row>
    <row r="58" spans="1:24" ht="14.1" customHeight="1">
      <c r="A58" s="8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8"/>
      <c r="O58" s="121"/>
      <c r="P58" s="121"/>
      <c r="Q58" s="121"/>
      <c r="R58" s="121"/>
      <c r="S58" s="121"/>
      <c r="T58" s="121"/>
      <c r="U58" s="121"/>
      <c r="V58" s="121"/>
      <c r="W58" s="121"/>
      <c r="X58" s="8"/>
    </row>
    <row r="59" spans="1:24" ht="14.1" customHeight="1">
      <c r="A59" s="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8"/>
      <c r="O59" s="121"/>
      <c r="P59" s="121"/>
      <c r="Q59" s="121"/>
      <c r="R59" s="121"/>
      <c r="S59" s="121"/>
      <c r="T59" s="121"/>
      <c r="U59" s="121"/>
      <c r="V59" s="121"/>
      <c r="W59" s="121"/>
      <c r="X59" s="8"/>
    </row>
    <row r="60" spans="1:24" ht="14.1" customHeight="1">
      <c r="A60" s="8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8"/>
      <c r="O60" s="121"/>
      <c r="P60" s="121"/>
      <c r="Q60" s="121"/>
      <c r="R60" s="121"/>
      <c r="S60" s="121"/>
      <c r="T60" s="121"/>
      <c r="U60" s="121"/>
      <c r="V60" s="121"/>
      <c r="W60" s="121"/>
      <c r="X60" s="8"/>
    </row>
    <row r="61" spans="1:24" ht="14.1" customHeight="1">
      <c r="A61" s="8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8"/>
      <c r="O61" s="121"/>
      <c r="P61" s="121"/>
      <c r="Q61" s="121"/>
      <c r="R61" s="121"/>
      <c r="S61" s="121"/>
      <c r="T61" s="121"/>
      <c r="U61" s="121"/>
      <c r="V61" s="121"/>
      <c r="W61" s="121"/>
      <c r="X61" s="8"/>
    </row>
    <row r="62" spans="1:24" ht="14.1" customHeight="1">
      <c r="A62" s="8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8"/>
      <c r="O62" s="121"/>
      <c r="P62" s="121"/>
      <c r="Q62" s="121"/>
      <c r="R62" s="121"/>
      <c r="S62" s="121"/>
      <c r="T62" s="121"/>
      <c r="U62" s="121"/>
      <c r="V62" s="121"/>
      <c r="W62" s="121"/>
      <c r="X62" s="8"/>
    </row>
    <row r="63" spans="1:24" ht="14.1" customHeight="1">
      <c r="A63" s="8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8"/>
      <c r="O63" s="121"/>
      <c r="P63" s="121"/>
      <c r="Q63" s="121"/>
      <c r="R63" s="121"/>
      <c r="S63" s="121"/>
      <c r="T63" s="121"/>
      <c r="U63" s="121"/>
      <c r="V63" s="121"/>
      <c r="W63" s="121"/>
      <c r="X63" s="8"/>
    </row>
    <row r="64" spans="1:24" ht="14.1" customHeight="1">
      <c r="A64" s="8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8"/>
      <c r="O64" s="121"/>
      <c r="P64" s="121"/>
      <c r="Q64" s="121"/>
      <c r="R64" s="121"/>
      <c r="S64" s="121"/>
      <c r="T64" s="121"/>
      <c r="U64" s="121"/>
      <c r="V64" s="121"/>
      <c r="W64" s="121"/>
      <c r="X64" s="8"/>
    </row>
    <row r="65" spans="1:24" ht="14.1" customHeight="1">
      <c r="A65" s="8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8"/>
      <c r="O65" s="121"/>
      <c r="P65" s="121"/>
      <c r="Q65" s="121"/>
      <c r="R65" s="121"/>
      <c r="S65" s="121"/>
      <c r="T65" s="121"/>
      <c r="U65" s="121"/>
      <c r="V65" s="121"/>
      <c r="W65" s="121"/>
      <c r="X65" s="8"/>
    </row>
    <row r="66" spans="1:24" ht="14.1" customHeight="1">
      <c r="A66" s="8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8"/>
      <c r="O66" s="121"/>
      <c r="P66" s="121"/>
      <c r="Q66" s="121"/>
      <c r="R66" s="121"/>
      <c r="S66" s="121"/>
      <c r="T66" s="121"/>
      <c r="U66" s="121"/>
      <c r="V66" s="121"/>
      <c r="W66" s="121"/>
      <c r="X66" s="8"/>
    </row>
    <row r="67" spans="1:24" ht="14.1" customHeight="1">
      <c r="A67" s="8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8"/>
      <c r="O67" s="121"/>
      <c r="P67" s="121"/>
      <c r="Q67" s="121"/>
      <c r="R67" s="121"/>
      <c r="S67" s="121"/>
      <c r="T67" s="121"/>
      <c r="U67" s="121"/>
      <c r="V67" s="121"/>
      <c r="W67" s="121"/>
      <c r="X67" s="8"/>
    </row>
    <row r="68" spans="1:24" ht="14.1" customHeight="1">
      <c r="A68" s="8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8"/>
      <c r="O68" s="121"/>
      <c r="P68" s="121"/>
      <c r="Q68" s="121"/>
      <c r="R68" s="121"/>
      <c r="S68" s="121"/>
      <c r="T68" s="121"/>
      <c r="U68" s="121"/>
      <c r="V68" s="121"/>
      <c r="W68" s="121"/>
      <c r="X68" s="8"/>
    </row>
    <row r="69" spans="1:24" ht="14.1" customHeight="1">
      <c r="A69" s="8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8"/>
      <c r="O69" s="121"/>
      <c r="P69" s="121"/>
      <c r="Q69" s="121"/>
      <c r="R69" s="121"/>
      <c r="S69" s="121"/>
      <c r="T69" s="121"/>
      <c r="U69" s="121"/>
      <c r="V69" s="121"/>
      <c r="W69" s="121"/>
      <c r="X69" s="8"/>
    </row>
    <row r="70" spans="1:24" ht="14.1" customHeight="1">
      <c r="A70" s="8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8"/>
      <c r="O70" s="121"/>
      <c r="P70" s="121"/>
      <c r="Q70" s="121"/>
      <c r="R70" s="121"/>
      <c r="S70" s="121"/>
      <c r="T70" s="121"/>
      <c r="U70" s="121"/>
      <c r="V70" s="121"/>
      <c r="W70" s="121"/>
      <c r="X70" s="8"/>
    </row>
    <row r="71" spans="1:24" ht="14.1" customHeight="1">
      <c r="A71" s="8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8"/>
      <c r="O71" s="121"/>
      <c r="P71" s="121"/>
      <c r="Q71" s="121"/>
      <c r="R71" s="121"/>
      <c r="S71" s="121"/>
      <c r="T71" s="121"/>
      <c r="U71" s="121"/>
      <c r="V71" s="121"/>
      <c r="W71" s="121"/>
      <c r="X71" s="8"/>
    </row>
    <row r="72" spans="1:24" ht="14.1" customHeight="1">
      <c r="A72" s="8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8"/>
      <c r="O72" s="121"/>
      <c r="P72" s="121"/>
      <c r="Q72" s="121"/>
      <c r="R72" s="121"/>
      <c r="S72" s="121"/>
      <c r="T72" s="121"/>
      <c r="U72" s="121"/>
      <c r="V72" s="121"/>
      <c r="W72" s="121"/>
      <c r="X72" s="8"/>
    </row>
    <row r="73" spans="1:24" ht="14.1" customHeight="1">
      <c r="A73" s="8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8"/>
      <c r="O73" s="121"/>
      <c r="P73" s="121"/>
      <c r="Q73" s="121"/>
      <c r="R73" s="121"/>
      <c r="S73" s="121"/>
      <c r="T73" s="121"/>
      <c r="U73" s="121"/>
      <c r="V73" s="121"/>
      <c r="W73" s="121"/>
      <c r="X73" s="8"/>
    </row>
    <row r="74" spans="1:24" ht="14.1" customHeight="1">
      <c r="A74" s="8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8"/>
      <c r="O74" s="121"/>
      <c r="P74" s="121"/>
      <c r="Q74" s="121"/>
      <c r="R74" s="121"/>
      <c r="S74" s="121"/>
      <c r="T74" s="121"/>
      <c r="U74" s="121"/>
      <c r="V74" s="121"/>
      <c r="W74" s="121"/>
      <c r="X74" s="8"/>
    </row>
    <row r="75" spans="1:24" ht="14.1" customHeight="1">
      <c r="A75" s="8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8"/>
      <c r="O75" s="121"/>
      <c r="P75" s="121"/>
      <c r="Q75" s="121"/>
      <c r="R75" s="121"/>
      <c r="S75" s="121"/>
      <c r="T75" s="121"/>
      <c r="U75" s="121"/>
      <c r="V75" s="121"/>
      <c r="W75" s="121"/>
      <c r="X75" s="8"/>
    </row>
    <row r="76" spans="1:24" ht="14.1" customHeight="1">
      <c r="A76" s="8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8"/>
      <c r="O76" s="121"/>
      <c r="P76" s="121"/>
      <c r="Q76" s="121"/>
      <c r="R76" s="121"/>
      <c r="S76" s="121"/>
      <c r="T76" s="121"/>
      <c r="U76" s="121"/>
      <c r="V76" s="121"/>
      <c r="W76" s="121"/>
      <c r="X76" s="8"/>
    </row>
    <row r="77" spans="1:24" ht="14.1" customHeight="1">
      <c r="A77" s="8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8"/>
      <c r="O77" s="121"/>
      <c r="P77" s="121"/>
      <c r="Q77" s="121"/>
      <c r="R77" s="121"/>
      <c r="S77" s="121"/>
      <c r="T77" s="121"/>
      <c r="U77" s="121"/>
      <c r="V77" s="121"/>
      <c r="W77" s="121"/>
      <c r="X77" s="8"/>
    </row>
    <row r="78" spans="1:24" ht="14.1" customHeight="1">
      <c r="A78" s="8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8"/>
      <c r="O78" s="121"/>
      <c r="P78" s="121"/>
      <c r="Q78" s="121"/>
      <c r="R78" s="121"/>
      <c r="S78" s="121"/>
      <c r="T78" s="121"/>
      <c r="U78" s="121"/>
      <c r="V78" s="121"/>
      <c r="W78" s="121"/>
      <c r="X78" s="8"/>
    </row>
    <row r="79" spans="1:24" ht="14.1" customHeight="1">
      <c r="A79" s="8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8"/>
      <c r="O79" s="121"/>
      <c r="P79" s="121"/>
      <c r="Q79" s="121"/>
      <c r="R79" s="121"/>
      <c r="S79" s="121"/>
      <c r="T79" s="121"/>
      <c r="U79" s="121"/>
      <c r="V79" s="121"/>
      <c r="W79" s="121"/>
      <c r="X79" s="8"/>
    </row>
    <row r="80" spans="1:24" ht="14.1" customHeight="1">
      <c r="A80" s="8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8"/>
      <c r="O80" s="121"/>
      <c r="P80" s="121"/>
      <c r="Q80" s="121"/>
      <c r="R80" s="121"/>
      <c r="S80" s="121"/>
      <c r="T80" s="121"/>
      <c r="U80" s="121"/>
      <c r="V80" s="121"/>
      <c r="W80" s="121"/>
      <c r="X80" s="8"/>
    </row>
    <row r="81" spans="1:24" ht="14.1" customHeight="1">
      <c r="A81" s="8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8"/>
      <c r="O81" s="121"/>
      <c r="P81" s="121"/>
      <c r="Q81" s="121"/>
      <c r="R81" s="121"/>
      <c r="S81" s="121"/>
      <c r="T81" s="121"/>
      <c r="U81" s="121"/>
      <c r="V81" s="121"/>
      <c r="W81" s="121"/>
      <c r="X81" s="8"/>
    </row>
    <row r="82" spans="1:24" ht="14.1" customHeight="1">
      <c r="A82" s="8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8"/>
      <c r="O82" s="121"/>
      <c r="P82" s="121"/>
      <c r="Q82" s="121"/>
      <c r="R82" s="121"/>
      <c r="S82" s="121"/>
      <c r="T82" s="121"/>
      <c r="U82" s="121"/>
      <c r="V82" s="121"/>
      <c r="W82" s="121"/>
      <c r="X82" s="8"/>
    </row>
    <row r="83" spans="1:24" ht="14.1" customHeight="1">
      <c r="A83" s="8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8"/>
      <c r="O83" s="121"/>
      <c r="P83" s="121"/>
      <c r="Q83" s="121"/>
      <c r="R83" s="121"/>
      <c r="S83" s="121"/>
      <c r="T83" s="121"/>
      <c r="U83" s="121"/>
      <c r="V83" s="121"/>
      <c r="W83" s="121"/>
      <c r="X83" s="8"/>
    </row>
    <row r="84" spans="1:24" ht="15" customHeight="1">
      <c r="A84" s="8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8"/>
      <c r="O84" s="121"/>
      <c r="P84" s="121"/>
      <c r="Q84" s="121"/>
      <c r="R84" s="121"/>
      <c r="S84" s="121"/>
      <c r="T84" s="121"/>
      <c r="U84" s="121"/>
      <c r="V84" s="121"/>
      <c r="W84" s="121"/>
      <c r="X84" s="8"/>
    </row>
    <row r="85" spans="1:24" ht="14.1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4.1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6.1" customHeight="1">
      <c r="A87" s="121"/>
      <c r="B87" s="121"/>
      <c r="C87" s="121"/>
      <c r="D87" s="121"/>
      <c r="E87" s="116" t="s">
        <v>69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ht="14.1" customHeight="1">
      <c r="A88" s="121"/>
      <c r="B88" s="121"/>
      <c r="C88" s="121"/>
      <c r="D88" s="121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4.1" customHeight="1">
      <c r="A89" s="121"/>
      <c r="B89" s="121"/>
      <c r="C89" s="121"/>
      <c r="D89" s="121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ht="14.1" customHeight="1">
      <c r="A90" s="121"/>
      <c r="B90" s="121"/>
      <c r="C90" s="121"/>
      <c r="D90" s="121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</row>
    <row r="91" spans="1:24" ht="14.1" customHeight="1">
      <c r="A91" s="121"/>
      <c r="B91" s="121"/>
      <c r="C91" s="121"/>
      <c r="D91" s="121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4" ht="9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4.1" customHeight="1">
      <c r="A93" s="8"/>
      <c r="B93" s="24" t="s">
        <v>67</v>
      </c>
      <c r="C93" s="8"/>
      <c r="D93" s="121">
        <f>'Captura de datos'!$C$7:$X$7</f>
        <v>0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8"/>
      <c r="S93" s="122" t="s">
        <v>0</v>
      </c>
      <c r="T93" s="122"/>
      <c r="U93" s="121">
        <f>'Captura de datos'!$AC$7</f>
        <v>0</v>
      </c>
      <c r="V93" s="121"/>
      <c r="W93" s="121"/>
      <c r="X93" s="8"/>
    </row>
    <row r="94" spans="1:24" ht="9" customHeight="1">
      <c r="A94" s="8"/>
      <c r="B94" s="2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4.1" customHeight="1">
      <c r="A95" s="8"/>
      <c r="B95" s="24" t="s">
        <v>1</v>
      </c>
      <c r="C95" s="8"/>
      <c r="D95" s="121">
        <f>'Captura de datos'!$C$9:$X$9</f>
        <v>0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8"/>
      <c r="S95" s="8"/>
      <c r="T95" s="8"/>
      <c r="U95" s="8"/>
      <c r="V95" s="8"/>
      <c r="W95" s="8"/>
      <c r="X95" s="8"/>
    </row>
    <row r="96" spans="1:24" ht="14.1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5" customHeight="1">
      <c r="A97" s="8"/>
      <c r="B97" s="120" t="s">
        <v>70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8"/>
    </row>
    <row r="98" spans="1:24" ht="14.1" customHeight="1">
      <c r="A98" s="8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8"/>
    </row>
    <row r="99" spans="1:24" ht="14.1" customHeight="1">
      <c r="A99" s="8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8"/>
    </row>
    <row r="100" spans="1:24" ht="14.1" customHeight="1">
      <c r="A100" s="8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8"/>
    </row>
    <row r="101" spans="1:24" ht="14.1" customHeight="1">
      <c r="A101" s="8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8"/>
    </row>
    <row r="102" spans="1:24" ht="14.1" customHeight="1">
      <c r="A102" s="8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8"/>
    </row>
    <row r="103" spans="1:24" ht="14.1" customHeight="1">
      <c r="A103" s="8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8"/>
    </row>
    <row r="104" spans="1:24" ht="14.1" customHeight="1">
      <c r="A104" s="8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8"/>
    </row>
    <row r="105" spans="1:24" ht="14.1" customHeight="1">
      <c r="A105" s="8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8"/>
    </row>
    <row r="106" spans="1:24" ht="14.1" customHeight="1">
      <c r="A106" s="8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8"/>
    </row>
    <row r="107" spans="1:24" ht="14.1" customHeight="1">
      <c r="A107" s="8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8"/>
    </row>
    <row r="108" spans="1:24" ht="14.1" customHeight="1">
      <c r="A108" s="8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8"/>
    </row>
    <row r="109" spans="1:24" ht="14.1" customHeight="1">
      <c r="A109" s="8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8"/>
    </row>
    <row r="110" spans="1:24" ht="14.1" customHeight="1">
      <c r="A110" s="8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8"/>
    </row>
    <row r="111" spans="1:24" ht="14.1" customHeight="1">
      <c r="A111" s="8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8"/>
    </row>
    <row r="112" spans="1:24" ht="15" customHeight="1">
      <c r="A112" s="8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8"/>
    </row>
    <row r="113" spans="1:24" ht="14.1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" customHeight="1">
      <c r="A114" s="8"/>
      <c r="B114" s="120" t="s">
        <v>71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8"/>
    </row>
    <row r="115" spans="1:24" ht="14.1" customHeight="1">
      <c r="A115" s="8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8"/>
    </row>
    <row r="116" spans="1:24" ht="14.1" customHeight="1">
      <c r="A116" s="8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8"/>
    </row>
    <row r="117" spans="1:24" ht="14.1" customHeight="1">
      <c r="A117" s="8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8"/>
    </row>
    <row r="118" spans="1:24" ht="14.1" customHeight="1">
      <c r="A118" s="8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8"/>
    </row>
    <row r="119" spans="1:24" ht="14.1" customHeight="1">
      <c r="A119" s="8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8"/>
    </row>
    <row r="120" spans="1:24" ht="14.1" customHeight="1">
      <c r="A120" s="8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8"/>
    </row>
    <row r="121" spans="1:24" ht="14.1" customHeight="1">
      <c r="A121" s="8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8"/>
    </row>
    <row r="122" spans="1:24" ht="14.1" customHeight="1">
      <c r="A122" s="8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8"/>
    </row>
    <row r="123" spans="1:24" ht="14.1" customHeight="1">
      <c r="A123" s="8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8"/>
    </row>
    <row r="124" spans="1:24" ht="14.1" customHeight="1">
      <c r="A124" s="8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8"/>
    </row>
    <row r="125" spans="1:24" ht="14.1" customHeight="1">
      <c r="A125" s="8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8"/>
    </row>
    <row r="126" spans="1:24" ht="14.1" customHeight="1">
      <c r="A126" s="8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8"/>
    </row>
    <row r="127" spans="1:24" ht="14.1" customHeight="1">
      <c r="A127" s="8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8"/>
    </row>
    <row r="128" spans="1:24" ht="14.1" customHeight="1">
      <c r="A128" s="8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8"/>
    </row>
    <row r="129" spans="1:24" ht="15" customHeight="1">
      <c r="A129" s="8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8"/>
    </row>
  </sheetData>
  <mergeCells count="36">
    <mergeCell ref="A1:D5"/>
    <mergeCell ref="E1:X1"/>
    <mergeCell ref="E2:X2"/>
    <mergeCell ref="E3:X3"/>
    <mergeCell ref="E4:X4"/>
    <mergeCell ref="E5:X5"/>
    <mergeCell ref="D7:Q7"/>
    <mergeCell ref="S7:T7"/>
    <mergeCell ref="U7:W7"/>
    <mergeCell ref="D9:Q9"/>
    <mergeCell ref="A44:D48"/>
    <mergeCell ref="E44:X44"/>
    <mergeCell ref="E45:X45"/>
    <mergeCell ref="E46:X46"/>
    <mergeCell ref="E47:X47"/>
    <mergeCell ref="E48:X48"/>
    <mergeCell ref="D50:Q50"/>
    <mergeCell ref="S50:T50"/>
    <mergeCell ref="U50:W50"/>
    <mergeCell ref="D52:Q52"/>
    <mergeCell ref="B56:M84"/>
    <mergeCell ref="O56:W84"/>
    <mergeCell ref="A87:D91"/>
    <mergeCell ref="E87:X87"/>
    <mergeCell ref="E88:X88"/>
    <mergeCell ref="E89:X89"/>
    <mergeCell ref="E90:X90"/>
    <mergeCell ref="E91:X91"/>
    <mergeCell ref="B114:W114"/>
    <mergeCell ref="B115:W129"/>
    <mergeCell ref="D93:Q93"/>
    <mergeCell ref="S93:T93"/>
    <mergeCell ref="U93:W93"/>
    <mergeCell ref="D95:Q95"/>
    <mergeCell ref="B97:W97"/>
    <mergeCell ref="B98:W112"/>
  </mergeCells>
  <pageMargins left="0.39370083808898926" right="0.39370083808898926" top="0.39370083808898926" bottom="0.39370083808898926" header="0.51181107759475708" footer="0.51181107759475708"/>
  <pageSetup paperSize="0" orientation="landscape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Emprendepyme shop</vt:lpstr>
      <vt:lpstr>Captura de datos</vt:lpstr>
      <vt:lpstr>Gráficas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2011-03-08T15:54:17Z</dcterms:created>
  <dcterms:modified xsi:type="dcterms:W3CDTF">2022-07-14T11:33:52Z</dcterms:modified>
</cp:coreProperties>
</file>