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RABAJO\PLANTILLAS GRATUITAS\Emprendepyme\Calculadora comisiones de venta\"/>
    </mc:Choice>
  </mc:AlternateContent>
  <xr:revisionPtr revIDLastSave="0" documentId="8_{4BEE09C6-5C1A-4694-8786-B790E1070539}" xr6:coauthVersionLast="47" xr6:coauthVersionMax="47" xr10:uidLastSave="{00000000-0000-0000-0000-000000000000}"/>
  <bookViews>
    <workbookView xWindow="-120" yWindow="-120" windowWidth="29040" windowHeight="15840"/>
  </bookViews>
  <sheets>
    <sheet name="Tabla comisiones" sheetId="5" r:id="rId1"/>
    <sheet name="Ventas" sheetId="1" r:id="rId2"/>
    <sheet name="Vendedores" sheetId="2" r:id="rId3"/>
  </sheets>
  <definedNames>
    <definedName name="COMISIONES">'Tabla comisiones'!$B$5:$D$10</definedName>
    <definedName name="RESUMEN">Ventas!$L$12:$AA$24</definedName>
    <definedName name="tabla">Ventas!$B$4:$J$23</definedName>
    <definedName name="tabla_vendedores">Vendedores!$B$5:$G$11</definedName>
    <definedName name="Vendedores">Vendedores!$B$6:$G$11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O11" i="1"/>
  <c r="N12" i="1"/>
  <c r="O12" i="1"/>
  <c r="N13" i="1"/>
  <c r="O13" i="1"/>
  <c r="N14" i="1"/>
  <c r="O14" i="1"/>
  <c r="N15" i="1"/>
  <c r="O15" i="1"/>
  <c r="N10" i="1"/>
  <c r="O10" i="1"/>
  <c r="C6" i="5"/>
  <c r="C7" i="5"/>
  <c r="C8" i="5"/>
  <c r="C9" i="5"/>
  <c r="C5" i="5"/>
  <c r="M11" i="1"/>
  <c r="M12" i="1"/>
  <c r="M13" i="1"/>
  <c r="M14" i="1"/>
  <c r="M15" i="1"/>
  <c r="M10" i="1"/>
  <c r="F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G5" i="1"/>
  <c r="E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O17" i="1"/>
  <c r="N17" i="1"/>
</calcChain>
</file>

<file path=xl/sharedStrings.xml><?xml version="1.0" encoding="utf-8"?>
<sst xmlns="http://schemas.openxmlformats.org/spreadsheetml/2006/main" count="55" uniqueCount="44">
  <si>
    <t>Fecha</t>
  </si>
  <si>
    <t>Zona</t>
  </si>
  <si>
    <t>Norte</t>
  </si>
  <si>
    <t>Sur</t>
  </si>
  <si>
    <t>Este</t>
  </si>
  <si>
    <t>Oeste</t>
  </si>
  <si>
    <t>´Norte</t>
  </si>
  <si>
    <t>Quito</t>
  </si>
  <si>
    <t>Guayaquil</t>
  </si>
  <si>
    <t>Cuenca</t>
  </si>
  <si>
    <t>Manta</t>
  </si>
  <si>
    <t>TABLA DE VENTAS</t>
  </si>
  <si>
    <t>TABLA DE VENDEDORES</t>
  </si>
  <si>
    <t>Código de vendedor</t>
  </si>
  <si>
    <t>Ciudad</t>
  </si>
  <si>
    <t>Tipo</t>
  </si>
  <si>
    <t>mayorista</t>
  </si>
  <si>
    <t>minorista</t>
  </si>
  <si>
    <t>Tipo de vendedor</t>
  </si>
  <si>
    <t>Cupo de ventas</t>
  </si>
  <si>
    <t>Cupo de crédito</t>
  </si>
  <si>
    <t>Nombre del vendedor</t>
  </si>
  <si>
    <t>Nombre de Vendedor</t>
  </si>
  <si>
    <t>Rivera Luis</t>
  </si>
  <si>
    <t>Garcia José</t>
  </si>
  <si>
    <t>Pérez Francisco</t>
  </si>
  <si>
    <t>Rossi Gino</t>
  </si>
  <si>
    <t>Ortiz Mario</t>
  </si>
  <si>
    <t>Alvarez Juan</t>
  </si>
  <si>
    <t>Factura N.</t>
  </si>
  <si>
    <t>RESUMEN POR VENDEDOR</t>
  </si>
  <si>
    <t>DESDE</t>
  </si>
  <si>
    <t>HASTA</t>
  </si>
  <si>
    <t>en adelante</t>
  </si>
  <si>
    <t>% DE COMISION</t>
  </si>
  <si>
    <t>NUMERO</t>
  </si>
  <si>
    <t>NOMBRE</t>
  </si>
  <si>
    <t>VENTAS</t>
  </si>
  <si>
    <t>TOTALES</t>
  </si>
  <si>
    <t>TABLA PARA EL CÁLCULO DE COMISIONES</t>
  </si>
  <si>
    <t xml:space="preserve">Valor </t>
  </si>
  <si>
    <t>COMISIONES</t>
  </si>
  <si>
    <t>CÁLCULO DE COMISIONES</t>
  </si>
  <si>
    <t>20/09/20223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</si>
</sst>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Arial"/>
    </font>
    <font>
      <sz val="12"/>
      <name val="Abadi"/>
      <family val="2"/>
    </font>
    <font>
      <sz val="12"/>
      <name val="Open Sans"/>
      <family val="2"/>
    </font>
    <font>
      <b/>
      <sz val="12"/>
      <color indexed="12"/>
      <name val="Open Sans"/>
      <family val="2"/>
    </font>
    <font>
      <b/>
      <sz val="12"/>
      <name val="Open Sans"/>
      <family val="2"/>
    </font>
    <font>
      <b/>
      <sz val="12"/>
      <color indexed="53"/>
      <name val="Open Sans"/>
      <family val="2"/>
    </font>
    <font>
      <sz val="14"/>
      <name val="Open Sans"/>
      <family val="2"/>
    </font>
    <font>
      <b/>
      <sz val="12"/>
      <color theme="0"/>
      <name val="Open Sans"/>
      <family val="2"/>
    </font>
    <font>
      <sz val="12"/>
      <color theme="1" tint="0.34998626667073579"/>
      <name val="Open Sans"/>
      <family val="2"/>
    </font>
    <font>
      <b/>
      <sz val="14"/>
      <color theme="0"/>
      <name val="Open Sans"/>
      <family val="2"/>
    </font>
    <font>
      <sz val="12"/>
      <color theme="0"/>
      <name val="Open Sans"/>
      <family val="2"/>
    </font>
    <font>
      <b/>
      <sz val="12"/>
      <color theme="1" tint="0.34998626667073579"/>
      <name val="Open Sans"/>
      <family val="2"/>
    </font>
    <font>
      <b/>
      <sz val="12"/>
      <color theme="1" tint="0.249977111117893"/>
      <name val="Open Sans"/>
      <family val="2"/>
    </font>
    <font>
      <sz val="14"/>
      <color theme="1" tint="0.34998626667073579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2" fontId="5" fillId="0" borderId="0" xfId="0" applyNumberFormat="1" applyFont="1" applyBorder="1"/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2" fontId="9" fillId="6" borderId="3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>
      <alignment horizontal="right"/>
    </xf>
    <xf numFmtId="14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2" fontId="8" fillId="3" borderId="0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10" fillId="7" borderId="3" xfId="0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9" fontId="14" fillId="9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comisiones_vent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comisiones_vent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comisiones_vent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comisiones_vent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comisiones_venta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hyperlink" Target="https://shop.emprendepyme.net/producto/plantilla-dashboard-de-ventas?utm_source=emprendepyme.net&amp;utm_medium=recurso_gratuito&amp;utm_campaign=offline&amp;utm_term=comisiones_ven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85725</xdr:rowOff>
    </xdr:from>
    <xdr:to>
      <xdr:col>8</xdr:col>
      <xdr:colOff>440550</xdr:colOff>
      <xdr:row>4</xdr:row>
      <xdr:rowOff>3894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4D89C67D-30E5-4AFC-9D71-D3280578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5725"/>
          <a:ext cx="3269475" cy="1099269"/>
        </a:xfrm>
        <a:prstGeom prst="rect">
          <a:avLst/>
        </a:prstGeom>
      </xdr:spPr>
    </xdr:pic>
    <xdr:clientData/>
  </xdr:twoCellAnchor>
  <xdr:twoCellAnchor>
    <xdr:from>
      <xdr:col>8</xdr:col>
      <xdr:colOff>354826</xdr:colOff>
      <xdr:row>1</xdr:row>
      <xdr:rowOff>152653</xdr:rowOff>
    </xdr:from>
    <xdr:to>
      <xdr:col>12</xdr:col>
      <xdr:colOff>107176</xdr:colOff>
      <xdr:row>2</xdr:row>
      <xdr:rowOff>219328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155DA9FD-5047-4C7F-9137-C86D8C1B6F9A}"/>
            </a:ext>
          </a:extLst>
        </xdr:cNvPr>
        <xdr:cNvSpPr/>
      </xdr:nvSpPr>
      <xdr:spPr>
        <a:xfrm>
          <a:off x="9555976" y="41935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14</xdr:col>
      <xdr:colOff>403275</xdr:colOff>
      <xdr:row>1</xdr:row>
      <xdr:rowOff>121463</xdr:rowOff>
    </xdr:from>
    <xdr:to>
      <xdr:col>15</xdr:col>
      <xdr:colOff>136575</xdr:colOff>
      <xdr:row>2</xdr:row>
      <xdr:rowOff>235763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14E24F8B-0E38-4CEB-B891-D7D8DA61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6425" y="3881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245325</xdr:colOff>
      <xdr:row>1</xdr:row>
      <xdr:rowOff>121463</xdr:rowOff>
    </xdr:from>
    <xdr:to>
      <xdr:col>15</xdr:col>
      <xdr:colOff>740625</xdr:colOff>
      <xdr:row>2</xdr:row>
      <xdr:rowOff>235763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BB896FEC-BDDC-4BAC-A314-DFFD6953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0475" y="3881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12</xdr:col>
      <xdr:colOff>719175</xdr:colOff>
      <xdr:row>1</xdr:row>
      <xdr:rowOff>121463</xdr:rowOff>
    </xdr:from>
    <xdr:to>
      <xdr:col>13</xdr:col>
      <xdr:colOff>452475</xdr:colOff>
      <xdr:row>2</xdr:row>
      <xdr:rowOff>235763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D17F40BB-3F68-4384-B5B8-96CD647C1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8325" y="3881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561225</xdr:colOff>
      <xdr:row>1</xdr:row>
      <xdr:rowOff>121463</xdr:rowOff>
    </xdr:from>
    <xdr:to>
      <xdr:col>14</xdr:col>
      <xdr:colOff>294525</xdr:colOff>
      <xdr:row>2</xdr:row>
      <xdr:rowOff>235763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D57567EE-EDFD-4C2D-9047-67A713081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2375" y="3881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9</xdr:row>
      <xdr:rowOff>253200</xdr:rowOff>
    </xdr:from>
    <xdr:to>
      <xdr:col>10</xdr:col>
      <xdr:colOff>235875</xdr:colOff>
      <xdr:row>17</xdr:row>
      <xdr:rowOff>148500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B3836EBE-18E3-436E-9B3D-E1876C3A7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3393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342900</xdr:colOff>
      <xdr:row>3</xdr:row>
      <xdr:rowOff>201600</xdr:rowOff>
    </xdr:from>
    <xdr:to>
      <xdr:col>15</xdr:col>
      <xdr:colOff>283500</xdr:colOff>
      <xdr:row>9</xdr:row>
      <xdr:rowOff>173100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CDBFCFCD-30E8-4D20-AFC7-972AA362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160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295275</xdr:colOff>
      <xdr:row>3</xdr:row>
      <xdr:rowOff>190500</xdr:rowOff>
    </xdr:from>
    <xdr:to>
      <xdr:col>10</xdr:col>
      <xdr:colOff>235875</xdr:colOff>
      <xdr:row>9</xdr:row>
      <xdr:rowOff>162000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7DF5768E-4BE1-4546-B85C-73CC6CA2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1049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342900</xdr:colOff>
      <xdr:row>9</xdr:row>
      <xdr:rowOff>264301</xdr:rowOff>
    </xdr:from>
    <xdr:to>
      <xdr:col>15</xdr:col>
      <xdr:colOff>283500</xdr:colOff>
      <xdr:row>17</xdr:row>
      <xdr:rowOff>159601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2F724435-9FDC-4EE0-8020-83007B290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5040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171450</xdr:rowOff>
    </xdr:from>
    <xdr:to>
      <xdr:col>13</xdr:col>
      <xdr:colOff>228600</xdr:colOff>
      <xdr:row>15</xdr:row>
      <xdr:rowOff>201321</xdr:rowOff>
    </xdr:to>
    <xdr:pic>
      <xdr:nvPicPr>
        <xdr:cNvPr id="2" name="Imagen 1">
          <a:hlinkClick xmlns:r="http://schemas.openxmlformats.org/officeDocument/2006/relationships" r:id="rId1" tooltip="Ver plantilla premium"/>
          <a:extLst>
            <a:ext uri="{FF2B5EF4-FFF2-40B4-BE49-F238E27FC236}">
              <a16:creationId xmlns:a16="http://schemas.microsoft.com/office/drawing/2014/main" id="{0512975A-AE59-46E2-9521-B920E1A48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3" b="11648"/>
        <a:stretch/>
      </xdr:blipFill>
      <xdr:spPr>
        <a:xfrm>
          <a:off x="11944350" y="371475"/>
          <a:ext cx="4562475" cy="543054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8</xdr:col>
      <xdr:colOff>238125</xdr:colOff>
      <xdr:row>15</xdr:row>
      <xdr:rowOff>333375</xdr:rowOff>
    </xdr:from>
    <xdr:to>
      <xdr:col>12</xdr:col>
      <xdr:colOff>428625</xdr:colOff>
      <xdr:row>17</xdr:row>
      <xdr:rowOff>28575</xdr:rowOff>
    </xdr:to>
    <xdr:sp macro="" textlink="">
      <xdr:nvSpPr>
        <xdr:cNvPr id="3" name="Rectángulo: esquinas redondeadas 2">
          <a:hlinkClick xmlns:r="http://schemas.openxmlformats.org/officeDocument/2006/relationships" r:id="rId1" tooltip="Ver plantilla premium"/>
          <a:extLst>
            <a:ext uri="{FF2B5EF4-FFF2-40B4-BE49-F238E27FC236}">
              <a16:creationId xmlns:a16="http://schemas.microsoft.com/office/drawing/2014/main" id="{3C3E751C-E9AE-4FB7-8196-7008072DF262}"/>
            </a:ext>
          </a:extLst>
        </xdr:cNvPr>
        <xdr:cNvSpPr/>
      </xdr:nvSpPr>
      <xdr:spPr>
        <a:xfrm>
          <a:off x="12706350" y="593407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10"/>
  <sheetViews>
    <sheetView showGridLines="0" tabSelected="1" workbookViewId="0">
      <selection activeCell="E19" sqref="E19"/>
    </sheetView>
  </sheetViews>
  <sheetFormatPr baseColWidth="10" defaultRowHeight="21" x14ac:dyDescent="0.4"/>
  <cols>
    <col min="1" max="1" width="2.140625" style="33" customWidth="1"/>
    <col min="2" max="2" width="26.7109375" style="32" customWidth="1"/>
    <col min="3" max="3" width="29.42578125" style="32" customWidth="1"/>
    <col min="4" max="4" width="34" style="33" customWidth="1"/>
    <col min="5" max="16384" width="11.42578125" style="33"/>
  </cols>
  <sheetData>
    <row r="2" spans="1:4" ht="30" customHeight="1" x14ac:dyDescent="0.4">
      <c r="A2" s="32"/>
      <c r="B2" s="38" t="s">
        <v>39</v>
      </c>
      <c r="C2" s="38"/>
      <c r="D2" s="38"/>
    </row>
    <row r="4" spans="1:4" x14ac:dyDescent="0.4">
      <c r="B4" s="34" t="s">
        <v>31</v>
      </c>
      <c r="C4" s="34" t="s">
        <v>32</v>
      </c>
      <c r="D4" s="34" t="s">
        <v>34</v>
      </c>
    </row>
    <row r="5" spans="1:4" ht="30" customHeight="1" x14ac:dyDescent="0.4">
      <c r="B5" s="35">
        <v>0</v>
      </c>
      <c r="C5" s="36" t="str">
        <f>"menos de "&amp;B6</f>
        <v>menos de 5000</v>
      </c>
      <c r="D5" s="37">
        <v>0.01</v>
      </c>
    </row>
    <row r="6" spans="1:4" ht="30" customHeight="1" x14ac:dyDescent="0.4">
      <c r="B6" s="35">
        <v>5000</v>
      </c>
      <c r="C6" s="36" t="str">
        <f>"menos de "&amp;B7</f>
        <v>menos de 10000</v>
      </c>
      <c r="D6" s="37">
        <v>0.02</v>
      </c>
    </row>
    <row r="7" spans="1:4" ht="30" customHeight="1" x14ac:dyDescent="0.4">
      <c r="B7" s="35">
        <v>10000</v>
      </c>
      <c r="C7" s="36" t="str">
        <f>"menos de "&amp;B8</f>
        <v>menos de 15000</v>
      </c>
      <c r="D7" s="37">
        <v>0.03</v>
      </c>
    </row>
    <row r="8" spans="1:4" ht="30" customHeight="1" x14ac:dyDescent="0.4">
      <c r="B8" s="35">
        <v>15000</v>
      </c>
      <c r="C8" s="36" t="str">
        <f>"menos de "&amp;B9</f>
        <v>menos de 20000</v>
      </c>
      <c r="D8" s="37">
        <v>0.04</v>
      </c>
    </row>
    <row r="9" spans="1:4" ht="30" customHeight="1" x14ac:dyDescent="0.4">
      <c r="B9" s="35">
        <v>20000</v>
      </c>
      <c r="C9" s="36" t="str">
        <f>"menos de "&amp;B10</f>
        <v>menos de 30000</v>
      </c>
      <c r="D9" s="37">
        <v>0.05</v>
      </c>
    </row>
    <row r="10" spans="1:4" ht="30" customHeight="1" x14ac:dyDescent="0.4">
      <c r="B10" s="35">
        <v>30000</v>
      </c>
      <c r="C10" s="36" t="s">
        <v>33</v>
      </c>
      <c r="D10" s="37">
        <v>7.0000000000000007E-2</v>
      </c>
    </row>
  </sheetData>
  <mergeCells count="1">
    <mergeCell ref="B2:D2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P32"/>
  <sheetViews>
    <sheetView showGridLines="0" workbookViewId="0">
      <pane ySplit="4" topLeftCell="A5" activePane="bottomLeft" state="frozen"/>
      <selection pane="bottomLeft" activeCell="N111" sqref="N111"/>
    </sheetView>
  </sheetViews>
  <sheetFormatPr baseColWidth="10" defaultRowHeight="18" outlineLevelRow="1" outlineLevelCol="3" x14ac:dyDescent="0.35"/>
  <cols>
    <col min="1" max="1" width="3.5703125" style="2" customWidth="1"/>
    <col min="2" max="3" width="20.7109375" style="2" customWidth="1" outlineLevel="1"/>
    <col min="4" max="4" width="20.7109375" style="3" customWidth="1" outlineLevel="1"/>
    <col min="5" max="6" width="20.7109375" style="2" customWidth="1" outlineLevel="1"/>
    <col min="7" max="9" width="20.7109375" style="2" customWidth="1" outlineLevel="3"/>
    <col min="10" max="10" width="20.7109375" style="2" customWidth="1" outlineLevel="2"/>
    <col min="11" max="11" width="1.140625" style="2" customWidth="1"/>
    <col min="12" max="12" width="11.7109375" style="2" bestFit="1" customWidth="1" outlineLevel="1"/>
    <col min="13" max="13" width="18.28515625" style="2" bestFit="1" customWidth="1" outlineLevel="1"/>
    <col min="14" max="14" width="13.28515625" style="2" bestFit="1" customWidth="1" outlineLevel="1"/>
    <col min="15" max="15" width="15.140625" style="2" bestFit="1" customWidth="1" outlineLevel="1"/>
    <col min="16" max="16384" width="11.42578125" style="2"/>
  </cols>
  <sheetData>
    <row r="1" spans="2:16" x14ac:dyDescent="0.35">
      <c r="C1" s="9"/>
      <c r="D1" s="10"/>
    </row>
    <row r="2" spans="2:16" s="11" customFormat="1" ht="30" customHeight="1" x14ac:dyDescent="0.35">
      <c r="B2" s="38" t="s">
        <v>11</v>
      </c>
      <c r="C2" s="38"/>
      <c r="D2" s="38"/>
      <c r="E2" s="38"/>
      <c r="F2" s="38"/>
      <c r="G2" s="38"/>
      <c r="H2" s="38"/>
      <c r="I2" s="38"/>
      <c r="J2" s="38"/>
    </row>
    <row r="3" spans="2:16" s="11" customFormat="1" ht="3.75" customHeight="1" x14ac:dyDescent="0.35">
      <c r="B3" s="12"/>
      <c r="C3" s="12"/>
      <c r="D3" s="12"/>
      <c r="E3" s="12"/>
      <c r="F3" s="12"/>
      <c r="G3" s="12"/>
      <c r="H3" s="12"/>
      <c r="I3" s="12"/>
      <c r="J3" s="12"/>
    </row>
    <row r="4" spans="2:16" s="4" customFormat="1" ht="50.1" customHeight="1" x14ac:dyDescent="0.2">
      <c r="B4" s="18" t="s">
        <v>29</v>
      </c>
      <c r="C4" s="7" t="s">
        <v>0</v>
      </c>
      <c r="D4" s="18" t="s">
        <v>13</v>
      </c>
      <c r="E4" s="18" t="s">
        <v>21</v>
      </c>
      <c r="F4" s="18" t="s">
        <v>40</v>
      </c>
      <c r="G4" s="18" t="s">
        <v>1</v>
      </c>
      <c r="H4" s="18" t="s">
        <v>14</v>
      </c>
      <c r="I4" s="18" t="s">
        <v>18</v>
      </c>
      <c r="J4" s="18" t="s">
        <v>19</v>
      </c>
      <c r="L4" s="39" t="s">
        <v>42</v>
      </c>
      <c r="M4" s="39"/>
      <c r="N4" s="39"/>
      <c r="O4" s="39"/>
    </row>
    <row r="5" spans="2:16" ht="30" customHeight="1" outlineLevel="1" x14ac:dyDescent="0.35">
      <c r="B5" s="20">
        <v>1</v>
      </c>
      <c r="C5" s="21">
        <v>44814</v>
      </c>
      <c r="D5" s="20">
        <v>1</v>
      </c>
      <c r="E5" s="22" t="str">
        <f t="shared" ref="E5:E23" si="0">VLOOKUP(D5,Vendedores,2)</f>
        <v>Alvarez Juan</v>
      </c>
      <c r="F5" s="19">
        <v>1274.55</v>
      </c>
      <c r="G5" s="8" t="str">
        <f t="shared" ref="G5:G23" si="1">VLOOKUP($D5,Vendedores,3)</f>
        <v>Norte</v>
      </c>
      <c r="H5" s="8" t="str">
        <f t="shared" ref="H5:H23" si="2">VLOOKUP($D5,Vendedores,4)</f>
        <v>Quito</v>
      </c>
      <c r="I5" s="8" t="str">
        <f t="shared" ref="I5:I23" si="3">VLOOKUP($D5,Vendedores,5)</f>
        <v>mayorista</v>
      </c>
      <c r="J5" s="8">
        <f t="shared" ref="J5:J23" si="4">VLOOKUP($D5,Vendedores,6)</f>
        <v>50000</v>
      </c>
    </row>
    <row r="6" spans="2:16" ht="30" customHeight="1" outlineLevel="1" x14ac:dyDescent="0.35">
      <c r="B6" s="20">
        <v>2</v>
      </c>
      <c r="C6" s="21">
        <v>44817</v>
      </c>
      <c r="D6" s="20">
        <v>2</v>
      </c>
      <c r="E6" s="22" t="str">
        <f t="shared" si="0"/>
        <v>Rivera Luis</v>
      </c>
      <c r="F6" s="19">
        <v>1827</v>
      </c>
      <c r="G6" s="8" t="str">
        <f t="shared" si="1"/>
        <v>Sur</v>
      </c>
      <c r="H6" s="8" t="str">
        <f t="shared" si="2"/>
        <v>Guayaquil</v>
      </c>
      <c r="I6" s="8" t="str">
        <f t="shared" si="3"/>
        <v>minorista</v>
      </c>
      <c r="J6" s="8">
        <f t="shared" si="4"/>
        <v>10000</v>
      </c>
      <c r="L6" s="40" t="s">
        <v>30</v>
      </c>
      <c r="M6" s="40"/>
      <c r="N6" s="40"/>
      <c r="O6" s="40"/>
    </row>
    <row r="7" spans="2:16" ht="30" customHeight="1" outlineLevel="1" x14ac:dyDescent="0.35">
      <c r="B7" s="20">
        <v>3</v>
      </c>
      <c r="C7" s="21" t="s">
        <v>43</v>
      </c>
      <c r="D7" s="20">
        <v>3</v>
      </c>
      <c r="E7" s="22" t="str">
        <f t="shared" si="0"/>
        <v>Garcia José</v>
      </c>
      <c r="F7" s="19">
        <v>6750</v>
      </c>
      <c r="G7" s="8" t="str">
        <f t="shared" si="1"/>
        <v>Este</v>
      </c>
      <c r="H7" s="8" t="str">
        <f t="shared" si="2"/>
        <v>Cuenca</v>
      </c>
      <c r="I7" s="8" t="str">
        <f t="shared" si="3"/>
        <v>mayorista</v>
      </c>
      <c r="J7" s="8">
        <f t="shared" si="4"/>
        <v>47800</v>
      </c>
    </row>
    <row r="8" spans="2:16" ht="30" customHeight="1" outlineLevel="1" x14ac:dyDescent="0.35">
      <c r="B8" s="20">
        <v>4</v>
      </c>
      <c r="C8" s="21">
        <v>44828</v>
      </c>
      <c r="D8" s="20">
        <v>2</v>
      </c>
      <c r="E8" s="22" t="str">
        <f t="shared" si="0"/>
        <v>Rivera Luis</v>
      </c>
      <c r="F8" s="19">
        <v>920.75</v>
      </c>
      <c r="G8" s="8" t="str">
        <f t="shared" si="1"/>
        <v>Sur</v>
      </c>
      <c r="H8" s="8" t="str">
        <f t="shared" si="2"/>
        <v>Guayaquil</v>
      </c>
      <c r="I8" s="8" t="str">
        <f t="shared" si="3"/>
        <v>minorista</v>
      </c>
      <c r="J8" s="8">
        <f t="shared" si="4"/>
        <v>10000</v>
      </c>
      <c r="L8" s="23" t="s">
        <v>35</v>
      </c>
      <c r="M8" s="23" t="s">
        <v>36</v>
      </c>
      <c r="N8" s="23" t="s">
        <v>37</v>
      </c>
      <c r="O8" s="23" t="s">
        <v>41</v>
      </c>
    </row>
    <row r="9" spans="2:16" ht="30" customHeight="1" outlineLevel="1" x14ac:dyDescent="0.35">
      <c r="B9" s="20">
        <v>5</v>
      </c>
      <c r="C9" s="21">
        <v>44831</v>
      </c>
      <c r="D9" s="20">
        <v>1</v>
      </c>
      <c r="E9" s="22" t="str">
        <f t="shared" si="0"/>
        <v>Alvarez Juan</v>
      </c>
      <c r="F9" s="19">
        <v>1789.3</v>
      </c>
      <c r="G9" s="8" t="str">
        <f t="shared" si="1"/>
        <v>Norte</v>
      </c>
      <c r="H9" s="8" t="str">
        <f t="shared" si="2"/>
        <v>Quito</v>
      </c>
      <c r="I9" s="8" t="str">
        <f t="shared" si="3"/>
        <v>mayorista</v>
      </c>
      <c r="J9" s="8">
        <f t="shared" si="4"/>
        <v>50000</v>
      </c>
    </row>
    <row r="10" spans="2:16" ht="30" customHeight="1" outlineLevel="1" x14ac:dyDescent="0.35">
      <c r="B10" s="20">
        <v>6</v>
      </c>
      <c r="C10" s="21">
        <v>44470</v>
      </c>
      <c r="D10" s="20">
        <v>1</v>
      </c>
      <c r="E10" s="22" t="str">
        <f t="shared" si="0"/>
        <v>Alvarez Juan</v>
      </c>
      <c r="F10" s="19">
        <v>4321</v>
      </c>
      <c r="G10" s="8" t="str">
        <f t="shared" si="1"/>
        <v>Norte</v>
      </c>
      <c r="H10" s="8" t="str">
        <f t="shared" si="2"/>
        <v>Quito</v>
      </c>
      <c r="I10" s="8" t="str">
        <f t="shared" si="3"/>
        <v>mayorista</v>
      </c>
      <c r="J10" s="8">
        <f t="shared" si="4"/>
        <v>50000</v>
      </c>
      <c r="L10" s="24">
        <v>1</v>
      </c>
      <c r="M10" s="25" t="str">
        <f t="shared" ref="M10:M15" si="5">VLOOKUP(L10,Vendedores,2)</f>
        <v>Alvarez Juan</v>
      </c>
      <c r="N10" s="26">
        <f t="shared" ref="N10:N15" si="6">SUMIF(D$5:D$23,L10,F$5:F$23)</f>
        <v>17400.349999999999</v>
      </c>
      <c r="O10" s="26">
        <f t="shared" ref="O10:O15" si="7">VLOOKUP(N10,COMISIONES,3)*N10</f>
        <v>696.01400000000001</v>
      </c>
    </row>
    <row r="11" spans="2:16" ht="30" customHeight="1" outlineLevel="1" x14ac:dyDescent="0.35">
      <c r="B11" s="20">
        <v>7</v>
      </c>
      <c r="C11" s="21">
        <v>44472</v>
      </c>
      <c r="D11" s="20">
        <v>5</v>
      </c>
      <c r="E11" s="22" t="str">
        <f t="shared" si="0"/>
        <v>Rossi Gino</v>
      </c>
      <c r="F11" s="19">
        <v>1754.5</v>
      </c>
      <c r="G11" s="8" t="str">
        <f t="shared" si="1"/>
        <v>´Norte</v>
      </c>
      <c r="H11" s="8" t="str">
        <f t="shared" si="2"/>
        <v>Quito</v>
      </c>
      <c r="I11" s="8" t="str">
        <f t="shared" si="3"/>
        <v>mayorista</v>
      </c>
      <c r="J11" s="8">
        <f t="shared" si="4"/>
        <v>65450</v>
      </c>
      <c r="L11" s="24">
        <v>2</v>
      </c>
      <c r="M11" s="25" t="str">
        <f t="shared" si="5"/>
        <v>Rivera Luis</v>
      </c>
      <c r="N11" s="26">
        <f t="shared" si="6"/>
        <v>4096.25</v>
      </c>
      <c r="O11" s="26">
        <f t="shared" si="7"/>
        <v>40.962499999999999</v>
      </c>
    </row>
    <row r="12" spans="2:16" ht="30" customHeight="1" outlineLevel="1" x14ac:dyDescent="0.35">
      <c r="B12" s="20">
        <v>8</v>
      </c>
      <c r="C12" s="21">
        <v>44849</v>
      </c>
      <c r="D12" s="20">
        <v>3</v>
      </c>
      <c r="E12" s="22" t="str">
        <f t="shared" si="0"/>
        <v>Garcia José</v>
      </c>
      <c r="F12" s="19">
        <v>913.5</v>
      </c>
      <c r="G12" s="8" t="str">
        <f t="shared" si="1"/>
        <v>Este</v>
      </c>
      <c r="H12" s="8" t="str">
        <f t="shared" si="2"/>
        <v>Cuenca</v>
      </c>
      <c r="I12" s="8" t="str">
        <f t="shared" si="3"/>
        <v>mayorista</v>
      </c>
      <c r="J12" s="8">
        <f t="shared" si="4"/>
        <v>47800</v>
      </c>
      <c r="L12" s="24">
        <v>3</v>
      </c>
      <c r="M12" s="25" t="str">
        <f t="shared" si="5"/>
        <v>Garcia José</v>
      </c>
      <c r="N12" s="26">
        <f t="shared" si="6"/>
        <v>7663.5</v>
      </c>
      <c r="O12" s="26">
        <f t="shared" si="7"/>
        <v>153.27000000000001</v>
      </c>
      <c r="P12" s="13"/>
    </row>
    <row r="13" spans="2:16" ht="30" customHeight="1" outlineLevel="1" x14ac:dyDescent="0.35">
      <c r="B13" s="20">
        <v>9</v>
      </c>
      <c r="C13" s="21">
        <v>44857</v>
      </c>
      <c r="D13" s="20">
        <v>1</v>
      </c>
      <c r="E13" s="22" t="str">
        <f t="shared" si="0"/>
        <v>Alvarez Juan</v>
      </c>
      <c r="F13" s="19">
        <v>616.25</v>
      </c>
      <c r="G13" s="8" t="str">
        <f t="shared" si="1"/>
        <v>Norte</v>
      </c>
      <c r="H13" s="8" t="str">
        <f t="shared" si="2"/>
        <v>Quito</v>
      </c>
      <c r="I13" s="8" t="str">
        <f t="shared" si="3"/>
        <v>mayorista</v>
      </c>
      <c r="J13" s="8">
        <f t="shared" si="4"/>
        <v>50000</v>
      </c>
      <c r="L13" s="24">
        <v>4</v>
      </c>
      <c r="M13" s="25" t="str">
        <f t="shared" si="5"/>
        <v>Pérez Francisco</v>
      </c>
      <c r="N13" s="26">
        <f t="shared" si="6"/>
        <v>12175</v>
      </c>
      <c r="O13" s="26">
        <f t="shared" si="7"/>
        <v>365.25</v>
      </c>
    </row>
    <row r="14" spans="2:16" ht="30" customHeight="1" outlineLevel="1" x14ac:dyDescent="0.35">
      <c r="B14" s="20">
        <v>10</v>
      </c>
      <c r="C14" s="21">
        <v>44863</v>
      </c>
      <c r="D14" s="20">
        <v>5</v>
      </c>
      <c r="E14" s="22" t="str">
        <f t="shared" si="0"/>
        <v>Rossi Gino</v>
      </c>
      <c r="F14" s="19">
        <v>112456</v>
      </c>
      <c r="G14" s="8" t="str">
        <f t="shared" si="1"/>
        <v>´Norte</v>
      </c>
      <c r="H14" s="8" t="str">
        <f t="shared" si="2"/>
        <v>Quito</v>
      </c>
      <c r="I14" s="8" t="str">
        <f t="shared" si="3"/>
        <v>mayorista</v>
      </c>
      <c r="J14" s="8">
        <f t="shared" si="4"/>
        <v>65450</v>
      </c>
      <c r="L14" s="24">
        <v>5</v>
      </c>
      <c r="M14" s="25" t="str">
        <f t="shared" si="5"/>
        <v>Rossi Gino</v>
      </c>
      <c r="N14" s="26">
        <f t="shared" si="6"/>
        <v>114210.5</v>
      </c>
      <c r="O14" s="26">
        <f t="shared" si="7"/>
        <v>7994.7350000000006</v>
      </c>
    </row>
    <row r="15" spans="2:16" ht="30" customHeight="1" outlineLevel="1" x14ac:dyDescent="0.35">
      <c r="B15" s="20">
        <v>11</v>
      </c>
      <c r="C15" s="21">
        <v>44867</v>
      </c>
      <c r="D15" s="20">
        <v>1</v>
      </c>
      <c r="E15" s="22" t="str">
        <f t="shared" si="0"/>
        <v>Alvarez Juan</v>
      </c>
      <c r="F15" s="19">
        <v>1247</v>
      </c>
      <c r="G15" s="8" t="str">
        <f t="shared" si="1"/>
        <v>Norte</v>
      </c>
      <c r="H15" s="8" t="str">
        <f t="shared" si="2"/>
        <v>Quito</v>
      </c>
      <c r="I15" s="8" t="str">
        <f t="shared" si="3"/>
        <v>mayorista</v>
      </c>
      <c r="J15" s="8">
        <f t="shared" si="4"/>
        <v>50000</v>
      </c>
      <c r="L15" s="24">
        <v>6</v>
      </c>
      <c r="M15" s="25" t="str">
        <f t="shared" si="5"/>
        <v>Ortiz Mario</v>
      </c>
      <c r="N15" s="26">
        <f t="shared" si="6"/>
        <v>1595</v>
      </c>
      <c r="O15" s="26">
        <f t="shared" si="7"/>
        <v>15.950000000000001</v>
      </c>
    </row>
    <row r="16" spans="2:16" ht="30" customHeight="1" outlineLevel="1" x14ac:dyDescent="0.35">
      <c r="B16" s="20">
        <v>12</v>
      </c>
      <c r="C16" s="21">
        <v>44874</v>
      </c>
      <c r="D16" s="20">
        <v>1</v>
      </c>
      <c r="E16" s="22" t="str">
        <f t="shared" si="0"/>
        <v>Alvarez Juan</v>
      </c>
      <c r="F16" s="19">
        <v>1885</v>
      </c>
      <c r="G16" s="8" t="str">
        <f t="shared" si="1"/>
        <v>Norte</v>
      </c>
      <c r="H16" s="8" t="str">
        <f t="shared" si="2"/>
        <v>Quito</v>
      </c>
      <c r="I16" s="8" t="str">
        <f t="shared" si="3"/>
        <v>mayorista</v>
      </c>
      <c r="J16" s="8">
        <f t="shared" si="4"/>
        <v>50000</v>
      </c>
      <c r="L16" s="11"/>
    </row>
    <row r="17" spans="2:15" ht="30" customHeight="1" outlineLevel="1" x14ac:dyDescent="0.35">
      <c r="B17" s="20">
        <v>13</v>
      </c>
      <c r="C17" s="21">
        <v>44879</v>
      </c>
      <c r="D17" s="20">
        <v>4</v>
      </c>
      <c r="E17" s="22" t="str">
        <f t="shared" si="0"/>
        <v>Pérez Francisco</v>
      </c>
      <c r="F17" s="19">
        <v>12175</v>
      </c>
      <c r="G17" s="8" t="str">
        <f t="shared" si="1"/>
        <v>Oeste</v>
      </c>
      <c r="H17" s="8" t="str">
        <f t="shared" si="2"/>
        <v>Manta</v>
      </c>
      <c r="I17" s="8" t="str">
        <f t="shared" si="3"/>
        <v>minorista</v>
      </c>
      <c r="J17" s="8">
        <f t="shared" si="4"/>
        <v>6500</v>
      </c>
      <c r="L17" s="41" t="s">
        <v>38</v>
      </c>
      <c r="M17" s="42"/>
      <c r="N17" s="27">
        <f>SUM(N10:N16)</f>
        <v>157140.6</v>
      </c>
      <c r="O17" s="27">
        <f>SUM(O10:O16)</f>
        <v>9266.1815000000006</v>
      </c>
    </row>
    <row r="18" spans="2:15" ht="30" customHeight="1" outlineLevel="1" x14ac:dyDescent="0.35">
      <c r="B18" s="20">
        <v>14</v>
      </c>
      <c r="C18" s="21">
        <v>44888</v>
      </c>
      <c r="D18" s="20">
        <v>1</v>
      </c>
      <c r="E18" s="22" t="str">
        <f t="shared" si="0"/>
        <v>Alvarez Juan</v>
      </c>
      <c r="F18" s="19">
        <v>1750.5</v>
      </c>
      <c r="G18" s="8" t="str">
        <f t="shared" si="1"/>
        <v>Norte</v>
      </c>
      <c r="H18" s="8" t="str">
        <f t="shared" si="2"/>
        <v>Quito</v>
      </c>
      <c r="I18" s="8" t="str">
        <f t="shared" si="3"/>
        <v>mayorista</v>
      </c>
      <c r="J18" s="8">
        <f t="shared" si="4"/>
        <v>50000</v>
      </c>
    </row>
    <row r="19" spans="2:15" ht="30" customHeight="1" outlineLevel="1" x14ac:dyDescent="0.35">
      <c r="B19" s="20">
        <v>15</v>
      </c>
      <c r="C19" s="21">
        <v>44892</v>
      </c>
      <c r="D19" s="20">
        <v>2</v>
      </c>
      <c r="E19" s="22" t="str">
        <f t="shared" si="0"/>
        <v>Rivera Luis</v>
      </c>
      <c r="F19" s="19">
        <v>1348.5</v>
      </c>
      <c r="G19" s="8" t="str">
        <f t="shared" si="1"/>
        <v>Sur</v>
      </c>
      <c r="H19" s="8" t="str">
        <f t="shared" si="2"/>
        <v>Guayaquil</v>
      </c>
      <c r="I19" s="8" t="str">
        <f t="shared" si="3"/>
        <v>minorista</v>
      </c>
      <c r="J19" s="8">
        <f t="shared" si="4"/>
        <v>10000</v>
      </c>
    </row>
    <row r="20" spans="2:15" ht="30" customHeight="1" outlineLevel="1" x14ac:dyDescent="0.35">
      <c r="B20" s="20">
        <v>16</v>
      </c>
      <c r="C20" s="21">
        <v>44899</v>
      </c>
      <c r="D20" s="20">
        <v>1</v>
      </c>
      <c r="E20" s="22" t="str">
        <f t="shared" si="0"/>
        <v>Alvarez Juan</v>
      </c>
      <c r="F20" s="19">
        <v>1428.25</v>
      </c>
      <c r="G20" s="8" t="str">
        <f t="shared" si="1"/>
        <v>Norte</v>
      </c>
      <c r="H20" s="8" t="str">
        <f t="shared" si="2"/>
        <v>Quito</v>
      </c>
      <c r="I20" s="8" t="str">
        <f t="shared" si="3"/>
        <v>mayorista</v>
      </c>
      <c r="J20" s="8">
        <f t="shared" si="4"/>
        <v>50000</v>
      </c>
    </row>
    <row r="21" spans="2:15" ht="30" customHeight="1" outlineLevel="1" x14ac:dyDescent="0.35">
      <c r="B21" s="20">
        <v>17</v>
      </c>
      <c r="C21" s="21">
        <v>44908</v>
      </c>
      <c r="D21" s="20">
        <v>1</v>
      </c>
      <c r="E21" s="22" t="str">
        <f t="shared" si="0"/>
        <v>Alvarez Juan</v>
      </c>
      <c r="F21" s="19">
        <v>623.5</v>
      </c>
      <c r="G21" s="8" t="str">
        <f t="shared" si="1"/>
        <v>Norte</v>
      </c>
      <c r="H21" s="8" t="str">
        <f t="shared" si="2"/>
        <v>Quito</v>
      </c>
      <c r="I21" s="8" t="str">
        <f t="shared" si="3"/>
        <v>mayorista</v>
      </c>
      <c r="J21" s="8">
        <f t="shared" si="4"/>
        <v>50000</v>
      </c>
    </row>
    <row r="22" spans="2:15" ht="30" customHeight="1" outlineLevel="1" x14ac:dyDescent="0.35">
      <c r="B22" s="20">
        <v>18</v>
      </c>
      <c r="C22" s="21">
        <v>44912</v>
      </c>
      <c r="D22" s="20">
        <v>6</v>
      </c>
      <c r="E22" s="22" t="str">
        <f t="shared" si="0"/>
        <v>Ortiz Mario</v>
      </c>
      <c r="F22" s="19">
        <v>1595</v>
      </c>
      <c r="G22" s="8" t="str">
        <f t="shared" si="1"/>
        <v>Este</v>
      </c>
      <c r="H22" s="8" t="str">
        <f t="shared" si="2"/>
        <v>Guayaquil</v>
      </c>
      <c r="I22" s="8" t="str">
        <f t="shared" si="3"/>
        <v>minorista</v>
      </c>
      <c r="J22" s="8">
        <f t="shared" si="4"/>
        <v>11000</v>
      </c>
    </row>
    <row r="23" spans="2:15" ht="30" customHeight="1" outlineLevel="1" x14ac:dyDescent="0.35">
      <c r="B23" s="20">
        <v>19</v>
      </c>
      <c r="C23" s="21">
        <v>44915</v>
      </c>
      <c r="D23" s="20">
        <v>1</v>
      </c>
      <c r="E23" s="22" t="str">
        <f t="shared" si="0"/>
        <v>Alvarez Juan</v>
      </c>
      <c r="F23" s="19">
        <v>2465</v>
      </c>
      <c r="G23" s="8" t="str">
        <f t="shared" si="1"/>
        <v>Norte</v>
      </c>
      <c r="H23" s="8" t="str">
        <f t="shared" si="2"/>
        <v>Quito</v>
      </c>
      <c r="I23" s="8" t="str">
        <f t="shared" si="3"/>
        <v>mayorista</v>
      </c>
      <c r="J23" s="8">
        <f t="shared" si="4"/>
        <v>50000</v>
      </c>
    </row>
    <row r="24" spans="2:15" ht="30" customHeight="1" x14ac:dyDescent="0.35">
      <c r="C24" s="14"/>
      <c r="D24" s="15"/>
      <c r="E24" s="16"/>
      <c r="F24" s="13"/>
      <c r="G24" s="17"/>
      <c r="H24" s="17"/>
    </row>
    <row r="25" spans="2:15" ht="30" customHeight="1" x14ac:dyDescent="0.35">
      <c r="B25" s="30" t="s">
        <v>38</v>
      </c>
      <c r="C25" s="28"/>
      <c r="D25" s="29"/>
      <c r="E25" s="30"/>
      <c r="F25" s="31">
        <f>SUM(F5:F24)</f>
        <v>157140.6</v>
      </c>
      <c r="G25" s="17"/>
      <c r="H25" s="17"/>
    </row>
    <row r="26" spans="2:15" ht="30" customHeight="1" x14ac:dyDescent="0.35">
      <c r="G26" s="17"/>
      <c r="H26" s="17"/>
    </row>
    <row r="27" spans="2:15" ht="12.75" customHeight="1" outlineLevel="1" x14ac:dyDescent="0.35"/>
    <row r="28" spans="2:15" outlineLevel="1" x14ac:dyDescent="0.35"/>
    <row r="29" spans="2:15" outlineLevel="1" x14ac:dyDescent="0.35"/>
    <row r="30" spans="2:15" outlineLevel="1" x14ac:dyDescent="0.35"/>
    <row r="31" spans="2:15" outlineLevel="1" x14ac:dyDescent="0.35"/>
    <row r="32" spans="2:15" outlineLevel="1" x14ac:dyDescent="0.35"/>
  </sheetData>
  <mergeCells count="4">
    <mergeCell ref="B2:J2"/>
    <mergeCell ref="L4:O4"/>
    <mergeCell ref="L6:O6"/>
    <mergeCell ref="L17:M17"/>
  </mergeCells>
  <phoneticPr fontId="1" type="noConversion"/>
  <pageMargins left="0.75" right="0.75" top="1" bottom="1" header="0" footer="0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J19"/>
  <sheetViews>
    <sheetView showGridLines="0" workbookViewId="0">
      <selection activeCell="F17" sqref="F17"/>
    </sheetView>
  </sheetViews>
  <sheetFormatPr baseColWidth="10" defaultRowHeight="15.75" x14ac:dyDescent="0.2"/>
  <cols>
    <col min="1" max="1" width="10.7109375" style="1" customWidth="1"/>
    <col min="2" max="2" width="14.85546875" style="1" customWidth="1"/>
    <col min="3" max="3" width="47.140625" style="1" customWidth="1"/>
    <col min="4" max="7" width="25.7109375" style="1" customWidth="1"/>
    <col min="8" max="16384" width="11.42578125" style="1"/>
  </cols>
  <sheetData>
    <row r="3" spans="1:10" s="4" customFormat="1" ht="30" customHeight="1" x14ac:dyDescent="0.2">
      <c r="B3" s="43" t="s">
        <v>12</v>
      </c>
      <c r="C3" s="43"/>
      <c r="D3" s="43"/>
      <c r="E3" s="43"/>
      <c r="F3" s="43"/>
      <c r="G3" s="43"/>
    </row>
    <row r="4" spans="1:10" s="4" customFormat="1" ht="30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4" customFormat="1" ht="50.1" customHeight="1" x14ac:dyDescent="0.2">
      <c r="A5" s="5"/>
      <c r="B5" s="6" t="s">
        <v>13</v>
      </c>
      <c r="C5" s="6" t="s">
        <v>22</v>
      </c>
      <c r="D5" s="7" t="s">
        <v>1</v>
      </c>
      <c r="E5" s="7" t="s">
        <v>14</v>
      </c>
      <c r="F5" s="7" t="s">
        <v>15</v>
      </c>
      <c r="G5" s="6" t="s">
        <v>20</v>
      </c>
      <c r="H5" s="5"/>
      <c r="I5" s="5"/>
      <c r="J5" s="5"/>
    </row>
    <row r="6" spans="1:10" s="4" customFormat="1" ht="30" customHeight="1" x14ac:dyDescent="0.2">
      <c r="A6" s="5"/>
      <c r="B6" s="8">
        <v>1</v>
      </c>
      <c r="C6" s="8" t="s">
        <v>28</v>
      </c>
      <c r="D6" s="8" t="s">
        <v>2</v>
      </c>
      <c r="E6" s="8" t="s">
        <v>7</v>
      </c>
      <c r="F6" s="8" t="s">
        <v>16</v>
      </c>
      <c r="G6" s="8">
        <v>50000</v>
      </c>
      <c r="H6" s="5"/>
      <c r="I6" s="5"/>
      <c r="J6" s="5"/>
    </row>
    <row r="7" spans="1:10" s="4" customFormat="1" ht="30" customHeight="1" x14ac:dyDescent="0.2">
      <c r="A7" s="5"/>
      <c r="B7" s="8">
        <v>2</v>
      </c>
      <c r="C7" s="8" t="s">
        <v>23</v>
      </c>
      <c r="D7" s="8" t="s">
        <v>3</v>
      </c>
      <c r="E7" s="8" t="s">
        <v>8</v>
      </c>
      <c r="F7" s="8" t="s">
        <v>17</v>
      </c>
      <c r="G7" s="8">
        <v>10000</v>
      </c>
      <c r="H7" s="5"/>
      <c r="I7" s="5"/>
      <c r="J7" s="5"/>
    </row>
    <row r="8" spans="1:10" s="4" customFormat="1" ht="30" customHeight="1" x14ac:dyDescent="0.2">
      <c r="A8" s="5"/>
      <c r="B8" s="8">
        <v>3</v>
      </c>
      <c r="C8" s="8" t="s">
        <v>24</v>
      </c>
      <c r="D8" s="8" t="s">
        <v>4</v>
      </c>
      <c r="E8" s="8" t="s">
        <v>9</v>
      </c>
      <c r="F8" s="8" t="s">
        <v>16</v>
      </c>
      <c r="G8" s="8">
        <v>47800</v>
      </c>
      <c r="H8" s="5"/>
      <c r="I8" s="5"/>
      <c r="J8" s="5"/>
    </row>
    <row r="9" spans="1:10" s="4" customFormat="1" ht="30" customHeight="1" x14ac:dyDescent="0.2">
      <c r="A9" s="5"/>
      <c r="B9" s="8">
        <v>4</v>
      </c>
      <c r="C9" s="8" t="s">
        <v>25</v>
      </c>
      <c r="D9" s="8" t="s">
        <v>5</v>
      </c>
      <c r="E9" s="8" t="s">
        <v>10</v>
      </c>
      <c r="F9" s="8" t="s">
        <v>17</v>
      </c>
      <c r="G9" s="8">
        <v>6500</v>
      </c>
      <c r="H9" s="5"/>
      <c r="I9" s="5"/>
      <c r="J9" s="5"/>
    </row>
    <row r="10" spans="1:10" s="4" customFormat="1" ht="30" customHeight="1" x14ac:dyDescent="0.2">
      <c r="A10" s="5"/>
      <c r="B10" s="8">
        <v>5</v>
      </c>
      <c r="C10" s="8" t="s">
        <v>26</v>
      </c>
      <c r="D10" s="8" t="s">
        <v>6</v>
      </c>
      <c r="E10" s="8" t="s">
        <v>7</v>
      </c>
      <c r="F10" s="8" t="s">
        <v>16</v>
      </c>
      <c r="G10" s="8">
        <v>65450</v>
      </c>
      <c r="H10" s="5"/>
      <c r="I10" s="5"/>
      <c r="J10" s="5"/>
    </row>
    <row r="11" spans="1:10" s="4" customFormat="1" ht="30" customHeight="1" x14ac:dyDescent="0.2">
      <c r="A11" s="5"/>
      <c r="B11" s="8">
        <v>6</v>
      </c>
      <c r="C11" s="8" t="s">
        <v>27</v>
      </c>
      <c r="D11" s="8" t="s">
        <v>4</v>
      </c>
      <c r="E11" s="8" t="s">
        <v>8</v>
      </c>
      <c r="F11" s="8" t="s">
        <v>17</v>
      </c>
      <c r="G11" s="8">
        <v>11000</v>
      </c>
      <c r="H11" s="5"/>
      <c r="I11" s="5"/>
      <c r="J11" s="5"/>
    </row>
    <row r="12" spans="1:10" s="4" customFormat="1" ht="30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4" customFormat="1" ht="30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4" customFormat="1" ht="30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4" customFormat="1" ht="30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30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4" customFormat="1" ht="30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4" customFormat="1" ht="30" customHeight="1" x14ac:dyDescent="0.2"/>
    <row r="19" spans="1:10" s="4" customFormat="1" ht="30" customHeight="1" x14ac:dyDescent="0.2"/>
  </sheetData>
  <mergeCells count="1">
    <mergeCell ref="B3:G3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Tabla comisiones</vt:lpstr>
      <vt:lpstr>Ventas</vt:lpstr>
      <vt:lpstr>Vendedores</vt:lpstr>
      <vt:lpstr>COMISIONES</vt:lpstr>
      <vt:lpstr>RESUMEN</vt:lpstr>
      <vt:lpstr>tabla</vt:lpstr>
      <vt:lpstr>tabla_vendedores</vt:lpstr>
      <vt:lpstr>Vendedores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dcterms:created xsi:type="dcterms:W3CDTF">2003-11-23T17:28:16Z</dcterms:created>
  <dcterms:modified xsi:type="dcterms:W3CDTF">2022-07-13T08:55:26Z</dcterms:modified>
</cp:coreProperties>
</file>